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шакова\Desktop\2020\Точка роста\"/>
    </mc:Choice>
  </mc:AlternateContent>
  <bookViews>
    <workbookView xWindow="0" yWindow="0" windowWidth="28800" windowHeight="11445"/>
  </bookViews>
  <sheets>
    <sheet name="Омская область 21.02.20" sheetId="1" r:id="rId1"/>
  </sheets>
  <definedNames>
    <definedName name="A" localSheetId="0">#REF!</definedName>
    <definedName name="A">#REF!</definedName>
    <definedName name="bio" localSheetId="0">#REF!</definedName>
    <definedName name="bio">#REF!</definedName>
    <definedName name="Biology" localSheetId="0">#REF!</definedName>
    <definedName name="Biology">#REF!</definedName>
    <definedName name="f" localSheetId="0">#REF!</definedName>
    <definedName name="f">#REF!</definedName>
    <definedName name="n" localSheetId="0">#REF!</definedName>
    <definedName name="n">#REF!</definedName>
    <definedName name="p" localSheetId="0">#REF!</definedName>
    <definedName name="p">#REF!</definedName>
    <definedName name="pz" localSheetId="0">#REF!</definedName>
    <definedName name="pz">#REF!</definedName>
    <definedName name="rt" localSheetId="0">#REF!</definedName>
    <definedName name="rt">#REF!</definedName>
    <definedName name="z" localSheetId="0">#REF!</definedName>
    <definedName name="z">#REF!</definedName>
    <definedName name="интерзона" localSheetId="0">#REF!</definedName>
    <definedName name="интерзона">#REF!</definedName>
    <definedName name="Курс" localSheetId="0">#REF!</definedName>
    <definedName name="Курс">#REF!</definedName>
    <definedName name="КурсД" localSheetId="0">#REF!</definedName>
    <definedName name="КурсД">#REF!</definedName>
    <definedName name="КурсЕ" localSheetId="0">#REF!</definedName>
    <definedName name="КурсЕ">#REF!</definedName>
    <definedName name="Расширенный" localSheetId="0">#REF!</definedName>
    <definedName name="Расширенный">#REF!</definedName>
    <definedName name="Риски" localSheetId="0">#REF!</definedName>
    <definedName name="Риски">#REF!</definedName>
    <definedName name="Ставка_внутренняя" localSheetId="0">#REF!</definedName>
    <definedName name="Ставка_внутренняя">#REF!</definedName>
    <definedName name="Ставка_подряд_внештатник" localSheetId="0">#REF!</definedName>
    <definedName name="Ставка_подряд_внештатник">#REF!</definedName>
    <definedName name="Ставка_подряд_инженер" localSheetId="0">#REF!</definedName>
    <definedName name="Ставка_подряд_инженер">#REF!</definedName>
    <definedName name="Ставка_подряд_инженер2" localSheetId="0">#REF!</definedName>
    <definedName name="Ставка_подряд_инженер2">#REF!</definedName>
    <definedName name="Ставка_подряд_программист" localSheetId="0">#REF!</definedName>
    <definedName name="Ставка_подряд_программист">#REF!</definedName>
    <definedName name="Ставка_подряд_проектиовщик" localSheetId="0">#REF!</definedName>
    <definedName name="Ставка_подряд_проектиовщик">#REF!</definedName>
    <definedName name="Ставка_подряд_техник" localSheetId="0">#REF!</definedName>
    <definedName name="Ставка_подряд_техник">#REF!</definedName>
    <definedName name="Ставка_продажа_инженер" localSheetId="0">#REF!</definedName>
    <definedName name="Ставка_продажа_инженер">#REF!</definedName>
    <definedName name="Ставка_продажа_монтажник" localSheetId="0">#REF!</definedName>
    <definedName name="Ставка_продажа_монтажник">#REF!</definedName>
    <definedName name="Ставка_продажа_программист" localSheetId="0">#REF!</definedName>
    <definedName name="Ставка_продажа_программис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N14" i="1"/>
  <c r="L16" i="1"/>
  <c r="N16" i="1"/>
  <c r="L17" i="1"/>
  <c r="M17" i="1"/>
  <c r="N17" i="1"/>
  <c r="O17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2" i="1"/>
  <c r="N32" i="1"/>
  <c r="L33" i="1"/>
  <c r="N33" i="1"/>
  <c r="L34" i="1"/>
  <c r="N34" i="1"/>
  <c r="L35" i="1"/>
  <c r="N35" i="1"/>
  <c r="L36" i="1"/>
  <c r="N36" i="1"/>
  <c r="L37" i="1"/>
  <c r="N37" i="1"/>
  <c r="O37" i="1"/>
  <c r="L38" i="1"/>
  <c r="N38" i="1"/>
  <c r="L40" i="1"/>
  <c r="N40" i="1"/>
  <c r="L42" i="1"/>
  <c r="N42" i="1"/>
  <c r="L43" i="1"/>
  <c r="N43" i="1"/>
  <c r="L44" i="1"/>
  <c r="N44" i="1"/>
  <c r="L45" i="1"/>
  <c r="N45" i="1"/>
  <c r="L47" i="1"/>
  <c r="N47" i="1"/>
  <c r="L48" i="1"/>
  <c r="N48" i="1"/>
  <c r="L49" i="1"/>
  <c r="N49" i="1"/>
  <c r="L50" i="1"/>
  <c r="N50" i="1"/>
  <c r="L51" i="1"/>
  <c r="N51" i="1"/>
  <c r="L52" i="1"/>
  <c r="N52" i="1"/>
  <c r="L54" i="1"/>
  <c r="N54" i="1"/>
  <c r="O60" i="1"/>
  <c r="L59" i="1" l="1"/>
  <c r="L61" i="1" s="1"/>
  <c r="N59" i="1"/>
  <c r="N61" i="1" s="1"/>
  <c r="I54" i="1" l="1"/>
  <c r="I52" i="1"/>
  <c r="I51" i="1"/>
  <c r="I50" i="1"/>
  <c r="I49" i="1"/>
  <c r="I48" i="1"/>
  <c r="I47" i="1"/>
  <c r="I45" i="1"/>
  <c r="I44" i="1"/>
  <c r="I43" i="1"/>
  <c r="I42" i="1"/>
  <c r="I40" i="1"/>
  <c r="I38" i="1"/>
  <c r="I36" i="1"/>
  <c r="I35" i="1"/>
  <c r="I34" i="1"/>
  <c r="I33" i="1"/>
  <c r="I32" i="1"/>
  <c r="I30" i="1"/>
  <c r="I29" i="1"/>
  <c r="I28" i="1"/>
  <c r="I27" i="1"/>
  <c r="O27" i="1" s="1"/>
  <c r="I26" i="1"/>
  <c r="O26" i="1" s="1"/>
  <c r="I25" i="1"/>
  <c r="I24" i="1"/>
  <c r="I23" i="1"/>
  <c r="I22" i="1"/>
  <c r="I21" i="1"/>
  <c r="I20" i="1"/>
  <c r="I19" i="1"/>
  <c r="I16" i="1"/>
  <c r="I14" i="1"/>
  <c r="I13" i="1"/>
  <c r="M25" i="1" l="1"/>
  <c r="O25" i="1"/>
  <c r="M40" i="1"/>
  <c r="O40" i="1"/>
  <c r="O43" i="1"/>
  <c r="M43" i="1"/>
  <c r="M42" i="1"/>
  <c r="O42" i="1"/>
  <c r="O47" i="1"/>
  <c r="M47" i="1"/>
  <c r="M13" i="1"/>
  <c r="M59" i="1" s="1"/>
  <c r="M61" i="1" s="1"/>
  <c r="L62" i="1" s="1"/>
  <c r="O13" i="1"/>
  <c r="M28" i="1"/>
  <c r="O28" i="1"/>
  <c r="O44" i="1"/>
  <c r="M44" i="1"/>
  <c r="M14" i="1"/>
  <c r="O14" i="1"/>
  <c r="O29" i="1"/>
  <c r="M29" i="1"/>
  <c r="M45" i="1"/>
  <c r="O45" i="1"/>
  <c r="M16" i="1"/>
  <c r="O16" i="1"/>
  <c r="M30" i="1"/>
  <c r="O30" i="1"/>
  <c r="O19" i="1"/>
  <c r="M19" i="1"/>
  <c r="M32" i="1"/>
  <c r="O32" i="1"/>
  <c r="O48" i="1"/>
  <c r="M48" i="1"/>
  <c r="M20" i="1"/>
  <c r="O20" i="1"/>
  <c r="M33" i="1"/>
  <c r="O33" i="1"/>
  <c r="M49" i="1"/>
  <c r="O49" i="1"/>
  <c r="O21" i="1"/>
  <c r="M21" i="1"/>
  <c r="O34" i="1"/>
  <c r="M34" i="1"/>
  <c r="O50" i="1"/>
  <c r="M50" i="1"/>
  <c r="O22" i="1"/>
  <c r="M22" i="1"/>
  <c r="M35" i="1"/>
  <c r="O35" i="1"/>
  <c r="M51" i="1"/>
  <c r="O51" i="1"/>
  <c r="M23" i="1"/>
  <c r="O23" i="1"/>
  <c r="O36" i="1"/>
  <c r="M36" i="1"/>
  <c r="M52" i="1"/>
  <c r="O52" i="1"/>
  <c r="M24" i="1"/>
  <c r="O24" i="1"/>
  <c r="O38" i="1"/>
  <c r="M38" i="1"/>
  <c r="O54" i="1"/>
  <c r="M54" i="1"/>
</calcChain>
</file>

<file path=xl/sharedStrings.xml><?xml version="1.0" encoding="utf-8"?>
<sst xmlns="http://schemas.openxmlformats.org/spreadsheetml/2006/main" count="239" uniqueCount="205">
  <si>
    <t>ИНФРАСТРУКТУРНЫЙ ЛИСТ</t>
  </si>
  <si>
    <t>(наименование субъекта РФ)</t>
  </si>
  <si>
    <t>№ п/п</t>
  </si>
  <si>
    <t>Краткие примерные технические характеристики</t>
  </si>
  <si>
    <t>Примерная модель</t>
  </si>
  <si>
    <t>Ед. изм.</t>
  </si>
  <si>
    <t>Количество</t>
  </si>
  <si>
    <t xml:space="preserve">Минимальное количество </t>
  </si>
  <si>
    <t>Комплект min</t>
  </si>
  <si>
    <t>Комплект стандарт</t>
  </si>
  <si>
    <t>Цена*, руб.</t>
  </si>
  <si>
    <t>Стоимость комплекта min, руб.</t>
  </si>
  <si>
    <t>Стоимость комплекта стандарт, руб.</t>
  </si>
  <si>
    <t>Общий объём оборудования (проверка)</t>
  </si>
  <si>
    <t>1.</t>
  </si>
  <si>
    <t>Урок технологии</t>
  </si>
  <si>
    <t>1.1</t>
  </si>
  <si>
    <t>Аддитивное оборудование</t>
  </si>
  <si>
    <t>1.1.1</t>
  </si>
  <si>
    <t>3D-принтер</t>
  </si>
  <si>
    <t>шт.</t>
  </si>
  <si>
    <t>1.1.2</t>
  </si>
  <si>
    <t>Пластик для 3D-принтера</t>
  </si>
  <si>
    <t>Материал: PLA, совместимость с 3D-принтером, указанным в п. 1.1.1, диаметр нити: 1,75 мм, вес катушки: не менее 750 гр.</t>
  </si>
  <si>
    <t>1.2</t>
  </si>
  <si>
    <t>Компьютерное оборудование</t>
  </si>
  <si>
    <t>1.2.1</t>
  </si>
  <si>
    <t>МФУ (принтер, сканер, копир)</t>
  </si>
  <si>
    <t>1.2.2</t>
  </si>
  <si>
    <t>Ноутбук мобильного класса</t>
  </si>
  <si>
    <t>1.3</t>
  </si>
  <si>
    <t>Аккумуляторный и ручной инструмент</t>
  </si>
  <si>
    <t>1.3.1</t>
  </si>
  <si>
    <t xml:space="preserve">Аккумуляторная дрель-винтоверт </t>
  </si>
  <si>
    <t>1.3.2</t>
  </si>
  <si>
    <t>Набор бит</t>
  </si>
  <si>
    <t>1.3.3</t>
  </si>
  <si>
    <t xml:space="preserve">Набор сверл универсальный </t>
  </si>
  <si>
    <t xml:space="preserve">Набор сверл металл/бетон/дерево (18 шт; 3-10 мм) Top Tools 60H018 </t>
  </si>
  <si>
    <t>1.3.4</t>
  </si>
  <si>
    <t>Многофункциональный инструмент (мультитул)</t>
  </si>
  <si>
    <t>Многофункциональный инструмент  обеспечивает: сверление, шлифование, резьбу, гравировку, фрезерование, полировку и т. д., имеет возможность закрепления цанги — от 0,8 мм</t>
  </si>
  <si>
    <t>1.3.5</t>
  </si>
  <si>
    <t xml:space="preserve">Клеевой пистолет </t>
  </si>
  <si>
    <t>1.3.6</t>
  </si>
  <si>
    <t>Набор запасных стержней для клеевого пистолета</t>
  </si>
  <si>
    <t>1.3.7</t>
  </si>
  <si>
    <t xml:space="preserve">Цифровой штангенциркуль </t>
  </si>
  <si>
    <t>1.3.8</t>
  </si>
  <si>
    <t xml:space="preserve">Электролобзик </t>
  </si>
  <si>
    <t>1.3.9</t>
  </si>
  <si>
    <t>Набор универсальных пилок для электролобзика</t>
  </si>
  <si>
    <t>1.3.10</t>
  </si>
  <si>
    <t>Ручной лобзик</t>
  </si>
  <si>
    <t>Ручной усиленный лобзик FIT IT 41032</t>
  </si>
  <si>
    <t>1.3.11</t>
  </si>
  <si>
    <t>Канцелярские ножи</t>
  </si>
  <si>
    <t>1.3.12</t>
  </si>
  <si>
    <t>Набор пилок для ручного лобзика</t>
  </si>
  <si>
    <t>Набор пилок для ручного лобзика "ЭКСПЕРТ"</t>
  </si>
  <si>
    <t>1.4</t>
  </si>
  <si>
    <t>Учебное оборудование</t>
  </si>
  <si>
    <t>1.4.1</t>
  </si>
  <si>
    <t>Шлем виртуальной реальности</t>
  </si>
  <si>
    <t>комплект</t>
  </si>
  <si>
    <t>1.4.2</t>
  </si>
  <si>
    <t>Ноутбук виртуальной реальности</t>
  </si>
  <si>
    <t>1.4.3</t>
  </si>
  <si>
    <t>Фотограмметрическое программное обеспечение</t>
  </si>
  <si>
    <t>Agisoft Metashape Professional Edition</t>
  </si>
  <si>
    <t>1.4.4</t>
  </si>
  <si>
    <t>Квадрокоптер, тип 1</t>
  </si>
  <si>
    <t xml:space="preserve"> DJI Mavic 2 Pro   </t>
  </si>
  <si>
    <t>1.4.5</t>
  </si>
  <si>
    <t>Квадрокоптер, тип 2</t>
  </si>
  <si>
    <t xml:space="preserve"> Tello Edu </t>
  </si>
  <si>
    <t>1.4.6</t>
  </si>
  <si>
    <t>Смартфон</t>
  </si>
  <si>
    <t>Совместимость с квадрокоптером, указанным в п. 1.4.4,
диагональ экрана: не менее 6.4",
разрешение экрана: не менее 2340×1080 пикселей,
встроенная память: не менее 64 ГБ,
оперативная память: не менее 4 Гб, 
емкость аккумулятора: не менее 4000 мАч,
вес: не более 200 гр.</t>
  </si>
  <si>
    <t>1.4.7</t>
  </si>
  <si>
    <t>Практическое пособие для изучения основ механики, кинематики, динамики  в начальной и основной школе</t>
  </si>
  <si>
    <t>Конструктор для практико-ориентированного изучения устройства и принципов работы механических моделей различной степени сложности для глубокого погружения в основы инженерии и технологии. Позволяет собирать модели, в том числе с электродвигателем (кран, шагающий механизм, молот, лебедка и т. д.). Количество моделей: не менее 50</t>
  </si>
  <si>
    <t>2.</t>
  </si>
  <si>
    <t>Оборудование для шахматной зоны</t>
  </si>
  <si>
    <t>2.1</t>
  </si>
  <si>
    <t>Комплект для обучения шахматам</t>
  </si>
  <si>
    <t>3.</t>
  </si>
  <si>
    <t>Медиазона</t>
  </si>
  <si>
    <t>3.1</t>
  </si>
  <si>
    <t>Фотоаппарат с объективом</t>
  </si>
  <si>
    <t>3.2</t>
  </si>
  <si>
    <t>Карта памяти для фотоаппарата</t>
  </si>
  <si>
    <t>Тип: MicroSDXC; объем памяти: не менее 64 Гб; адаптер: SD; материал: пластик; класс: не ниже 10</t>
  </si>
  <si>
    <t>3.3</t>
  </si>
  <si>
    <t>Штатив</t>
  </si>
  <si>
    <t>3.4</t>
  </si>
  <si>
    <t>Микрофон</t>
  </si>
  <si>
    <t>4.</t>
  </si>
  <si>
    <t>Оборудование для изучения основ безопасности жизнедеятельности и оказания первой помощи</t>
  </si>
  <si>
    <t>4.1</t>
  </si>
  <si>
    <t>Тренажёр-манекен для отработки сердечно-лёгочной реанимации</t>
  </si>
  <si>
    <t>"Александр-03" тренажер-манекен взрослого пострадавшего для отработки приемов сердечно-легочной реанимации (голова, торс) со светозвуковым индикатором</t>
  </si>
  <si>
    <t>4.2</t>
  </si>
  <si>
    <t>Тренажёр-манекен для отработки приемов удаления инородного тела из верхних дыхательных путей</t>
  </si>
  <si>
    <t>Тренажер-манекен взрослого пострадавшего "Искандер" для отработки приемов удаления инородного тела из верхних дыхательных путей</t>
  </si>
  <si>
    <t>4.3</t>
  </si>
  <si>
    <t>Набор имитаторов травм и поражений</t>
  </si>
  <si>
    <t>4.4</t>
  </si>
  <si>
    <t>Шина складная</t>
  </si>
  <si>
    <t>4.5</t>
  </si>
  <si>
    <t>Воротник шейный</t>
  </si>
  <si>
    <t>Бандаж шейный ШВВ/53*9 см/бежевый-ШАНСА</t>
  </si>
  <si>
    <t>4.6</t>
  </si>
  <si>
    <t>Табельные средства для оказания первой медицинской помощи</t>
  </si>
  <si>
    <t>5.</t>
  </si>
  <si>
    <t>Наименование раздела (Мебель)</t>
  </si>
  <si>
    <t>5.1</t>
  </si>
  <si>
    <t>Комплект мебели</t>
  </si>
  <si>
    <t>6.</t>
  </si>
  <si>
    <t>Программное обеспечение, распространяемое бесплатно</t>
  </si>
  <si>
    <t>6.1</t>
  </si>
  <si>
    <t>Программное обеспечение для 3D-моделирования</t>
  </si>
  <si>
    <t>Облачный инструмент САПР/АСУП, охватывающий весь процесс работы с изделиями — от проектирования до изготовления</t>
  </si>
  <si>
    <t>лицензия</t>
  </si>
  <si>
    <t>6.2</t>
  </si>
  <si>
    <t>Программное обеспечение для подготовки 3D-моделей к печати</t>
  </si>
  <si>
    <t xml:space="preserve">Инструмент для перевода формата файла из одного типа в другой, понятный 3D-принтеру, указанному в п. 1.1.1. Применяется также для масштабирования изделий, расположения на рабочем столе, установки параметров печати и т. д.    </t>
  </si>
  <si>
    <t>7.</t>
  </si>
  <si>
    <t>ИТОГО за комплект, руб.</t>
  </si>
  <si>
    <t>КОЛ-ВО ОСНАЩАЕМЫХ ОБЪЕКТОВ</t>
  </si>
  <si>
    <t>Итого по объектам , руб.</t>
  </si>
  <si>
    <t>ВСЕГО***, руб.</t>
  </si>
  <si>
    <t>* Примерная расчетная цена</t>
  </si>
  <si>
    <t>** Может приобретаться только в случае полной комплектации образовательной организации основным перечнем оборудования</t>
  </si>
  <si>
    <t>*** Сумма ВСЕГО должна соответствовать общей сумме субсидии (федеральный и региональный бюджет)</t>
  </si>
  <si>
    <t>Ответственный исполнитель</t>
  </si>
  <si>
    <t>Тип устройства: МФУ, цветность: черно-белый, формат бумаги: не менее А4, технология печати: лазерная, разрешение печати: не менее 1200 х 1200 точек</t>
  </si>
  <si>
    <t>Манекен взрослого или ребенка (торс и голова), переключение режимов "взрослый/ребенок": опционально, устройство должно быть оборудовано имитаторами верхних дыхательных путей и сопряженных органов человека (легких, трахем, гортани, диафрагменной перегородки)</t>
  </si>
  <si>
    <t>Манекен взрослого или ребенка (торс и голова или в полный рост), переключение режимов "взрослый/ребенок": опционально, коврик для проведения сердечно-легочной реанимации: наличие</t>
  </si>
  <si>
    <t xml:space="preserve">Шахматы — материал фигур и доски: дерево — не менее 3 комплектов, часы шахматные — механические или электронные — не менее 3 шт. </t>
  </si>
  <si>
    <t xml:space="preserve">Клеевой пистолет MATRIX 11 мм 93015 </t>
  </si>
  <si>
    <t>XYZengraver / XYZmaker / XYZscan / XYZware Pro /</t>
  </si>
  <si>
    <t>Функция регулировки температуры: требуется, диаметр клеевого стержня: 11 мм, питание от электросети, ножка-подставка</t>
  </si>
  <si>
    <t xml:space="preserve">TOPEX 42E113 </t>
  </si>
  <si>
    <t>Число аккумуляторов в комплекте: не менее 2, напряжение аккумулятора: не менее 12 В, реверс: наличие, наличие двух скоростей, кейс /чемодан: наличие</t>
  </si>
  <si>
    <t>Samsung EVO Plus microSDXC 64 ГБ</t>
  </si>
  <si>
    <t xml:space="preserve">Ноутбук Dell G3 15 - 3590 Intel® Core™ i5-9300H, 4.1 GHz, 8GB, NVIDIA(R) GeForce® Конфигурация: 9th Generation Intel® Core™ i5-9300H (8MB Cache, up to 4.1 GHz, 4 cores),   15.6-inch FHD (1920 x 1080) Anti-glare LED Backlit Non-touch Narrow Border WVA Display, 8GB 2x4GB DDR4 2666MHz,  512GB M.2 PCIe NVMe Solid State Drive,  NVIDIA(R) GeForce(R) GTX 1660 Ti with Max-Q Design, 6GB GDDR6            </t>
  </si>
  <si>
    <t>HP LaserJet Pro MFP M227fdw</t>
  </si>
  <si>
    <t>Комплект расширенный</t>
  </si>
  <si>
    <t>Стоимость комплекта расширенный, руб.</t>
  </si>
  <si>
    <t>Иное**</t>
  </si>
  <si>
    <t xml:space="preserve">Держатель бит: наличие, совместимость с аккумуляторной дрелью-винтовертом, указанной в п. 1.3.1, количество бит в упаковке: не менее 25 шт.  </t>
  </si>
  <si>
    <t>Типы обрабатываемой поверхности: камень, металл, дерево, совместимость с аккумуляторной дрелью-винтовертом, указанной в п. 1.3.1, количество сверл в упаковке: не менее  15 шт., минимальный диаметр:  З мм.</t>
  </si>
  <si>
    <t>Программное обеспечение для обработки изображений и определения формы, размеров, положения и иных характеристик объектов на плоскости или в пространстве</t>
  </si>
  <si>
    <t>Форм-фактор: устройство или набор для сборки, 
канал связи управления квадрокоптером: наличие, 
максимальная дальность передачи данных: не менее 2 км, 
бесколлекторные моторы: наличие, 
полетный контроллер: наличие, 
поддержка оптической системы навигации в помещении: наличие,
модуль фото/видеокамеры разрешением не менее 4К: наличие,
модуль навигации GPS/ГЛОНАСС: наличие,
пульт управления: наличие,
аккумуляторная батарея с зарядным устройством - наличие
программное приложение для программирования и управления квадрокоптером, в том числе для смартфонов: наличие</t>
  </si>
  <si>
    <t>Максимальная нагрузка: не менее 2 кг. Максимальная высота съёмки: не менее 148 см</t>
  </si>
  <si>
    <t xml:space="preserve">Набор для демонстрации травм и поражений на манекене или живом человеке, полученных во время дорожно-транспортных происшествий, несчастных случаев, военных действий. Количество предметов в наборе: не менее 15 шт.
</t>
  </si>
  <si>
    <t>Наименование средств обучения и воспитания</t>
  </si>
  <si>
    <t>для создания (обновления) материально-технической базы общеобразовательных организаций, расположенных в сельской местности и малых городах, в 2020 году</t>
  </si>
  <si>
    <t>УТВЕРЖДАЮ</t>
  </si>
  <si>
    <t>"_______" _______________ 2020 года</t>
  </si>
  <si>
    <t>Компас-3D для образовательных организаций</t>
  </si>
  <si>
    <t>Заместитель Министра образования  
Омской области</t>
  </si>
  <si>
    <t>_______________ / Л.А. Жукова</t>
  </si>
  <si>
    <t>Омская область</t>
  </si>
  <si>
    <t>Начальник управления общего образования Министерства образования Омской области, Кутырева Лариса Александровна</t>
  </si>
  <si>
    <r>
      <t xml:space="preserve">Телефон рабочий: </t>
    </r>
    <r>
      <rPr>
        <b/>
        <i/>
        <sz val="11"/>
        <color theme="1"/>
        <rFont val="Times New Roman"/>
        <family val="1"/>
        <charset val="204"/>
      </rPr>
      <t>24-76-79</t>
    </r>
    <r>
      <rPr>
        <i/>
        <sz val="11"/>
        <color theme="1"/>
        <rFont val="Times New Roman"/>
        <family val="1"/>
      </rPr>
      <t>, телефон мобильный:</t>
    </r>
    <r>
      <rPr>
        <b/>
        <i/>
        <sz val="11"/>
        <color theme="1"/>
        <rFont val="Times New Roman"/>
        <family val="1"/>
        <charset val="204"/>
      </rPr>
      <t>+79609812508 Э</t>
    </r>
    <r>
      <rPr>
        <i/>
        <sz val="11"/>
        <color theme="1"/>
        <rFont val="Times New Roman"/>
        <family val="1"/>
      </rPr>
      <t xml:space="preserve">л. Почта: </t>
    </r>
    <r>
      <rPr>
        <b/>
        <i/>
        <sz val="11"/>
        <color theme="1"/>
        <rFont val="Times New Roman"/>
        <family val="1"/>
        <charset val="204"/>
      </rPr>
      <t>kutyreva.larisa@mail.ru</t>
    </r>
  </si>
  <si>
    <t>Цифровой штангенциркуль ADA Mechanic 150 А00379</t>
  </si>
  <si>
    <t>Лобзик Ryobi RJS850K 5133002217</t>
  </si>
  <si>
    <t>ЗУБР 15580-H5, универсальные</t>
  </si>
  <si>
    <t>Inforce Усиленный нож 25мм 5 лезвий в
комплекте GW 06-02-06</t>
  </si>
  <si>
    <t>Система виртуальной реальности HTC VIVE 99 HARL027-00</t>
  </si>
  <si>
    <t>Смартфон Samsung Galaxy A50 64GB</t>
  </si>
  <si>
    <t>Набор LEGO Education «Технология и физика» 9686 (8+)</t>
  </si>
  <si>
    <t>Canon EOS 2000D kit  (с объективом)
2728C002</t>
  </si>
  <si>
    <t>Штатив-трипод HAMA Gamma 153, черный [00004096]</t>
  </si>
  <si>
    <t>Yamaha DM-105 BLACK Динамический ручной микрофон, круговой направленности  ADM105BL
+ Адаптер аудио-видео SENNHEISER Jack 6.3 (f) - Jack 3.5 (m) , 0.12м, GOLD черный [561035] (для возможности подключения к компьютеру)</t>
  </si>
  <si>
    <t>МУ0555 Имитатор ранений и поражений 18 ран</t>
  </si>
  <si>
    <t>Комплект шин транспортных иммобилизационных складных для взрослых КШТИв-01-Медплант (средний)</t>
  </si>
  <si>
    <t>3D принтер Zenit 3D</t>
  </si>
  <si>
    <t>PLA (катушка 750г, в картонной коробке, вакуумный пакет)  производства REC</t>
  </si>
  <si>
    <t>Набор KRAFTOOL EXPERT 26140-H61</t>
  </si>
  <si>
    <t>Hammer Flex MD 170 A</t>
  </si>
  <si>
    <t xml:space="preserve">Стол для шахмат: не менее 3 шт.
Стул (табурет) для шахматной зоны: не менее 6 шт.
Стол для проектной деятельности: не менее 3 шт.
Стул для проектной зоны: не менее 6 шт.
Кресло-мешок: не менее 6 шт. </t>
  </si>
  <si>
    <t>Lenovo 300е N4100, 4Gb, 128SSD, Win10Pro</t>
  </si>
  <si>
    <t>TESLA TCD 182 DC</t>
  </si>
  <si>
    <t>Артикул: CH411/ТМ + артикул 12</t>
  </si>
  <si>
    <t xml:space="preserve">Кресло-мешок: 6 * 2500=15000,0; 
3 стола для шахмат (с нанесенным шахматным полем либо без) - 3 х 5250,0 = 15750; 
Стул (табурет) для шахматной зоны: 6 * 1300=7800;
11 ученических столов-трапеции для проектной деятельности* 3500,0= 38500; 
22 стула для проектной зоны* 1300,0= 28600,0.             </t>
  </si>
  <si>
    <t xml:space="preserve">Жгут кровоост. Резиновый тип "Эсмарха" + бинт 5х7 стерильный  в инд.упак. Лейко+бинт СР ИНТЕКС-ЛАЙТ эластичный 8*300см с застежкой+салфетка марлевая Ньюфарм 45х29 см 2-слойная+Салфетка марлевая Life стерильная 16х14 см+Matopat Вата медицинская хирургическая100г </t>
  </si>
  <si>
    <r>
      <t>Форм-фактор: трансформер: требуется
Жесткая клавиатура: требуется  Наличие русской раскладки клавиатуры: требуется
Сенсорный экран: требуется
Угол поворота сенсорного экрана (в случае неотключаемой клавиатуры): 360 градусов
Диагональ сенсорного экрана: не менее 11 дюймов
Производительность процессора (по тесту PassMark - CPU ВenchMark http://www.cpubenchmark.net/): не менее 2100 единиц,  
Объем оперативной памяти: не менее 4 Гб
Объем накопителя SSD/eMMC: не менее 128 Гб  Время автономной работы от батареи: не менее 7 часов Вес ноутбука: не более 1,45 кг Стилус в комплекте поставки: требуется
Корпус ноутбука должен быть специально подготовлен для безопасного использования в учебном процессе (иметь защитное стекло повышенной прочности, выдерживать падение с высоты не менее 700 мм, сохранять работоспособность при попадании влаги, а также иметь противоскользящие и смягчающие удары элементы на корпусе): требуется
Предустановленная операционная система с графическим пользовательским интерфейсом, обеспечивающая работу распространенных образовательных и общесистемных приложений: требуется.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</t>
    </r>
  </si>
  <si>
    <r>
      <t xml:space="preserve">Возможность беспроводного использования: наличие,
контроллеры: не менее 2 штук, разрешение: не менее 1440×1600 для каждого глаза, встроенные наушники: наличие, встроенные камеры: наличие </t>
    </r>
    <r>
      <rPr>
        <sz val="11"/>
        <color rgb="FFFF0000"/>
        <rFont val="Times New Roman"/>
        <family val="1"/>
        <charset val="204"/>
      </rPr>
      <t xml:space="preserve">
</t>
    </r>
  </si>
  <si>
    <r>
      <t xml:space="preserve">Разрешение экрана: не менее 1920х1080 пикселей
Производительность процессора (по тесту PassMark - CPU ВenchMark http://www.cpubenchmark.net/): не менее 9500 единиц
Производительность графической подсистемы (по тесту PаssMark Videocard Bench-mark http://www.videocardbenchmark.net): не менее 11000 единиц
Объем оперативной памяти: не менее 8 Гб
Объем памяти видеокарты: не менее 6 Гб
Объем твердотельного накопителя: не менее 256 Гб
Наличие русской раскладки клавиатуры: требуется
Наличие цифрового видеовыхода, совместимого с поставляемым шлемом виртуальной реальности: требуется наличие    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  </t>
    </r>
    <r>
      <rPr>
        <sz val="11"/>
        <color rgb="FFFF0000"/>
        <rFont val="Times New Roman"/>
        <family val="1"/>
        <charset val="204"/>
      </rPr>
      <t xml:space="preserve">                                   </t>
    </r>
  </si>
  <si>
    <r>
      <t xml:space="preserve">Форм-фактор: устройство или набор для сборки, 
канал связи управления квадрокоптером: наличие, 
коллекторные моторы: наличие, 
полетный контроллер с возможностью программирования: наличие, поддержка оптической системы навигации в помещении: наличие, модуль Wi-Fi видеокамеры: наличие, камера оптического потока: наличие, аккумуляторная батарея с зарядным устройством: наличие, программное приложение для программирования и управления квадрокоптером, в том числе для смартфонов, функция программирования нескольких квадрокоптеров на одном устройстве из блочной среды: наличие, </t>
    </r>
    <r>
      <rPr>
        <sz val="11"/>
        <color theme="1"/>
        <rFont val="Times New Roman"/>
        <family val="1"/>
        <charset val="204"/>
      </rPr>
      <t>коврики для повышения точности программирования - наличие</t>
    </r>
  </si>
  <si>
    <r>
      <t xml:space="preserve">Матрица -  количество эффективных пикселов не менее 18 млн;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разъем для микрофона 3.5 мм: рекомендуется;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запись видео: наличие</t>
    </r>
  </si>
  <si>
    <r>
      <t>Длина кабеля: не менее 3-4 метров</t>
    </r>
    <r>
      <rPr>
        <sz val="11"/>
        <color rgb="FFFF0000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  Возможность использования с фотоаппаратом, указанным в п. 3.1, - требуется</t>
    </r>
  </si>
  <si>
    <t>Тип принтера: FDM, FFF, материал (основной): PLA, количество печатающих головок: 1, рабочий стол: с подогревом, рабочая область (XYZ): от 180 х 180 х 180 мм, максимальная скорость печати: не менее 150 мм/сек, минимальная толщина слоя: не более 20 мкм, закрытый корпус: наличие, охлаждение зоны печати: наличие</t>
  </si>
  <si>
    <t xml:space="preserve">Совместимость с клеевым пистолетом, указанным в п. 1.3.5, количество стержней в наборе:  не менее 10 шт.
</t>
  </si>
  <si>
    <t xml:space="preserve">Материал: металл; корпус дисплея: пластик; глубиномер: наличие </t>
  </si>
  <si>
    <t xml:space="preserve">Функция регулировки оборотов; скобовидная рукоятка; вес не более 2,2 кг
</t>
  </si>
  <si>
    <t>Совместимость с электролобзиком, указанным в п. 1.3.8, количество пилок в наборе: не менее 5 шт.</t>
  </si>
  <si>
    <t>Глубина: 280 мм, длина лезвия:  не менее 120 мм</t>
  </si>
  <si>
    <t>Нож повышенной прочности в металлическом или пластиковом корпусе. Резиновые вставки на корпусе: наличие; Металлические направляющие: наличие</t>
  </si>
  <si>
    <t>Совместимость с ручным лобзиком, указанным в п. 1.3.10, количество пилок в упаковке:  не менее 10 штук</t>
  </si>
  <si>
    <t xml:space="preserve">Табельные средства для оказания первой медицинской помощи
</t>
  </si>
  <si>
    <t xml:space="preserve">Шины транспортные иммобилизационные складные для рук и ног. Возможность многократного использования, Функция складывания, Фиксация угла, В комплекте не менее 2 шин: для руки и для ноги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</si>
</sst>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_-* #,##0.00_р_._-;\-* #,##0.00_р_._-;_-* &quot;-&quot;??_р_._-;_-@"/>
    <numFmt numFmtId="166" formatCode="_-* #,##0\ _₽_-;\-* #,##0\ _₽_-;_-* \-??\ _₽_-;_-@"/>
    <numFmt numFmtId="167" formatCode="0;\-0;"/>
    <numFmt numFmtId="168" formatCode="_-* #,##0.00\ _₽_-;\-* #,##0.00\ _₽_-;_-* &quot;-&quot;??\ _₽_-;_-@"/>
    <numFmt numFmtId="169" formatCode="[=0]0;[&gt;=1]#,##0;0.00"/>
    <numFmt numFmtId="170" formatCode="&quot; &quot;* #,##0.00&quot;   &quot;;&quot;-&quot;* #,##0.00&quot;   &quot;;&quot; &quot;* &quot;-&quot;??&quot;   &quot;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Liberation Serif"/>
      <family val="1"/>
      <charset val="204"/>
    </font>
    <font>
      <sz val="11"/>
      <color rgb="FF595959"/>
      <name val="Calibri"/>
      <family val="2"/>
      <scheme val="minor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Calibri"/>
      <family val="2"/>
      <charset val="204"/>
    </font>
    <font>
      <b/>
      <u/>
      <sz val="14"/>
      <color rgb="FF000000"/>
      <name val="Liberation Serif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4" fontId="12" fillId="0" borderId="0" applyNumberFormat="0" applyFont="0" applyFill="0" applyBorder="0" applyProtection="0">
      <alignment horizontal="left"/>
    </xf>
    <xf numFmtId="169" fontId="12" fillId="0" borderId="0" applyFont="0" applyFill="0" applyBorder="0" applyProtection="0">
      <alignment horizontal="center"/>
    </xf>
    <xf numFmtId="164" fontId="18" fillId="0" borderId="0" applyFont="0" applyFill="0" applyBorder="0" applyAlignment="0" applyProtection="0"/>
    <xf numFmtId="0" fontId="24" fillId="0" borderId="0" applyNumberFormat="0" applyFill="0" applyBorder="0" applyProtection="0"/>
    <xf numFmtId="0" fontId="24" fillId="0" borderId="0"/>
  </cellStyleXfs>
  <cellXfs count="12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top"/>
    </xf>
    <xf numFmtId="0" fontId="3" fillId="0" borderId="0" xfId="1" applyFont="1"/>
    <xf numFmtId="0" fontId="2" fillId="0" borderId="0" xfId="1" applyFont="1" applyAlignment="1">
      <alignment horizontal="center" vertical="top"/>
    </xf>
    <xf numFmtId="0" fontId="1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1" fillId="4" borderId="0" xfId="1" applyFont="1" applyFill="1" applyAlignment="1"/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165" fontId="4" fillId="0" borderId="0" xfId="1" applyNumberFormat="1" applyFont="1" applyAlignment="1">
      <alignment vertical="top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11" fillId="0" borderId="0" xfId="1" applyFont="1"/>
    <xf numFmtId="0" fontId="7" fillId="0" borderId="0" xfId="1" applyFont="1" applyAlignment="1">
      <alignment horizontal="left"/>
    </xf>
    <xf numFmtId="0" fontId="1" fillId="0" borderId="0" xfId="1" applyFont="1" applyFill="1" applyAlignment="1"/>
    <xf numFmtId="0" fontId="5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 wrapText="1"/>
    </xf>
    <xf numFmtId="0" fontId="5" fillId="0" borderId="0" xfId="1" applyFont="1" applyAlignment="1">
      <alignment vertical="top" wrapText="1"/>
    </xf>
    <xf numFmtId="0" fontId="4" fillId="7" borderId="0" xfId="1" applyFont="1" applyFill="1" applyAlignment="1">
      <alignment vertical="top" wrapText="1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49" fontId="23" fillId="4" borderId="6" xfId="0" applyNumberFormat="1" applyFont="1" applyFill="1" applyBorder="1" applyAlignment="1" applyProtection="1">
      <alignment horizontal="left" vertical="top" wrapText="1"/>
      <protection locked="0"/>
    </xf>
    <xf numFmtId="170" fontId="23" fillId="4" borderId="6" xfId="0" applyNumberFormat="1" applyFont="1" applyFill="1" applyBorder="1" applyAlignment="1" applyProtection="1">
      <alignment vertical="top" wrapText="1"/>
      <protection locked="0"/>
    </xf>
    <xf numFmtId="49" fontId="23" fillId="4" borderId="9" xfId="0" applyNumberFormat="1" applyFont="1" applyFill="1" applyBorder="1" applyAlignment="1" applyProtection="1">
      <alignment horizontal="left" vertical="top" wrapText="1"/>
      <protection locked="0"/>
    </xf>
    <xf numFmtId="170" fontId="23" fillId="4" borderId="9" xfId="0" applyNumberFormat="1" applyFont="1" applyFill="1" applyBorder="1" applyAlignment="1" applyProtection="1">
      <alignment vertical="top" wrapText="1"/>
      <protection locked="0"/>
    </xf>
    <xf numFmtId="170" fontId="23" fillId="4" borderId="11" xfId="0" applyNumberFormat="1" applyFont="1" applyFill="1" applyBorder="1" applyAlignment="1" applyProtection="1">
      <alignment vertical="top" wrapText="1"/>
      <protection locked="0"/>
    </xf>
    <xf numFmtId="164" fontId="10" fillId="4" borderId="5" xfId="4" applyFont="1" applyFill="1" applyBorder="1" applyAlignment="1" applyProtection="1">
      <alignment vertical="top"/>
      <protection locked="0"/>
    </xf>
    <xf numFmtId="0" fontId="10" fillId="4" borderId="5" xfId="0" applyFont="1" applyFill="1" applyBorder="1" applyAlignment="1" applyProtection="1">
      <alignment horizontal="left" vertical="top" wrapText="1"/>
      <protection locked="0"/>
    </xf>
    <xf numFmtId="0" fontId="23" fillId="4" borderId="5" xfId="6" applyFont="1" applyFill="1" applyBorder="1" applyAlignment="1" applyProtection="1">
      <alignment horizontal="left" vertical="top" wrapText="1"/>
      <protection locked="0"/>
    </xf>
    <xf numFmtId="49" fontId="25" fillId="0" borderId="1" xfId="1" applyNumberFormat="1" applyFont="1" applyBorder="1" applyAlignment="1">
      <alignment horizontal="center" vertical="top" wrapText="1"/>
    </xf>
    <xf numFmtId="0" fontId="25" fillId="0" borderId="1" xfId="1" applyFont="1" applyBorder="1" applyAlignment="1">
      <alignment horizontal="center" vertical="top" wrapText="1"/>
    </xf>
    <xf numFmtId="0" fontId="25" fillId="2" borderId="1" xfId="1" applyFont="1" applyFill="1" applyBorder="1" applyAlignment="1">
      <alignment horizontal="center" vertical="top" wrapText="1"/>
    </xf>
    <xf numFmtId="0" fontId="25" fillId="3" borderId="1" xfId="1" applyFont="1" applyFill="1" applyBorder="1" applyAlignment="1">
      <alignment horizontal="center" vertical="top" wrapText="1"/>
    </xf>
    <xf numFmtId="165" fontId="25" fillId="2" borderId="1" xfId="1" applyNumberFormat="1" applyFont="1" applyFill="1" applyBorder="1" applyAlignment="1">
      <alignment horizontal="center" vertical="top" wrapText="1"/>
    </xf>
    <xf numFmtId="165" fontId="25" fillId="0" borderId="1" xfId="1" applyNumberFormat="1" applyFont="1" applyBorder="1" applyAlignment="1">
      <alignment horizontal="center" vertical="top" wrapText="1"/>
    </xf>
    <xf numFmtId="0" fontId="26" fillId="0" borderId="1" xfId="1" applyFont="1" applyBorder="1" applyAlignment="1">
      <alignment horizontal="center" vertical="top" wrapText="1"/>
    </xf>
    <xf numFmtId="0" fontId="25" fillId="0" borderId="1" xfId="1" applyFont="1" applyBorder="1" applyAlignment="1">
      <alignment horizontal="left" vertical="top" wrapText="1"/>
    </xf>
    <xf numFmtId="0" fontId="25" fillId="2" borderId="1" xfId="1" applyFont="1" applyFill="1" applyBorder="1" applyAlignment="1">
      <alignment horizontal="left" vertical="top" wrapText="1"/>
    </xf>
    <xf numFmtId="165" fontId="25" fillId="2" borderId="1" xfId="1" applyNumberFormat="1" applyFont="1" applyFill="1" applyBorder="1" applyAlignment="1">
      <alignment vertical="top" wrapText="1"/>
    </xf>
    <xf numFmtId="165" fontId="25" fillId="0" borderId="1" xfId="1" applyNumberFormat="1" applyFont="1" applyBorder="1" applyAlignment="1">
      <alignment vertical="top" wrapText="1"/>
    </xf>
    <xf numFmtId="0" fontId="27" fillId="0" borderId="0" xfId="1" applyFont="1" applyAlignment="1">
      <alignment horizontal="left" vertical="top" wrapText="1"/>
    </xf>
    <xf numFmtId="0" fontId="10" fillId="2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65" fontId="10" fillId="2" borderId="1" xfId="1" applyNumberFormat="1" applyFont="1" applyFill="1" applyBorder="1" applyAlignment="1">
      <alignment vertical="top" wrapText="1"/>
    </xf>
    <xf numFmtId="165" fontId="10" fillId="0" borderId="1" xfId="1" applyNumberFormat="1" applyFont="1" applyBorder="1" applyAlignment="1">
      <alignment vertical="top" wrapText="1"/>
    </xf>
    <xf numFmtId="0" fontId="9" fillId="0" borderId="1" xfId="1" applyFont="1" applyBorder="1" applyAlignment="1">
      <alignment horizontal="center" vertical="top" wrapText="1"/>
    </xf>
    <xf numFmtId="49" fontId="10" fillId="7" borderId="1" xfId="1" applyNumberFormat="1" applyFont="1" applyFill="1" applyBorder="1" applyAlignment="1">
      <alignment horizontal="center" vertical="top" wrapText="1"/>
    </xf>
    <xf numFmtId="0" fontId="9" fillId="7" borderId="1" xfId="1" applyFont="1" applyFill="1" applyBorder="1" applyAlignment="1">
      <alignment horizontal="left" vertical="top" wrapText="1"/>
    </xf>
    <xf numFmtId="166" fontId="10" fillId="3" borderId="1" xfId="1" applyNumberFormat="1" applyFont="1" applyFill="1" applyBorder="1" applyAlignment="1">
      <alignment horizontal="center" vertical="top" wrapText="1"/>
    </xf>
    <xf numFmtId="3" fontId="10" fillId="3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165" fontId="9" fillId="0" borderId="1" xfId="1" applyNumberFormat="1" applyFont="1" applyBorder="1" applyAlignment="1">
      <alignment vertical="top" wrapText="1"/>
    </xf>
    <xf numFmtId="167" fontId="9" fillId="0" borderId="1" xfId="1" applyNumberFormat="1" applyFont="1" applyBorder="1" applyAlignment="1">
      <alignment horizontal="center" vertical="top" wrapText="1"/>
    </xf>
    <xf numFmtId="0" fontId="25" fillId="5" borderId="1" xfId="1" applyFont="1" applyFill="1" applyBorder="1" applyAlignment="1">
      <alignment horizontal="left" vertical="top" wrapText="1"/>
    </xf>
    <xf numFmtId="165" fontId="10" fillId="5" borderId="1" xfId="1" applyNumberFormat="1" applyFont="1" applyFill="1" applyBorder="1" applyAlignment="1">
      <alignment vertical="top" wrapText="1"/>
    </xf>
    <xf numFmtId="0" fontId="10" fillId="7" borderId="1" xfId="1" applyFont="1" applyFill="1" applyBorder="1" applyAlignment="1">
      <alignment horizontal="left" vertical="top" wrapText="1"/>
    </xf>
    <xf numFmtId="0" fontId="10" fillId="5" borderId="1" xfId="1" applyFont="1" applyFill="1" applyBorder="1" applyAlignment="1">
      <alignment horizontal="left" vertical="top" wrapText="1"/>
    </xf>
    <xf numFmtId="49" fontId="25" fillId="7" borderId="1" xfId="1" applyNumberFormat="1" applyFont="1" applyFill="1" applyBorder="1" applyAlignment="1">
      <alignment horizontal="center" vertical="top" wrapText="1"/>
    </xf>
    <xf numFmtId="49" fontId="27" fillId="8" borderId="1" xfId="1" applyNumberFormat="1" applyFont="1" applyFill="1" applyBorder="1" applyAlignment="1">
      <alignment horizontal="left" vertical="top" wrapText="1"/>
    </xf>
    <xf numFmtId="0" fontId="27" fillId="7" borderId="1" xfId="1" applyFont="1" applyFill="1" applyBorder="1" applyAlignment="1">
      <alignment horizontal="left" vertical="top" wrapText="1"/>
    </xf>
    <xf numFmtId="0" fontId="9" fillId="5" borderId="1" xfId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165" fontId="9" fillId="4" borderId="1" xfId="1" applyNumberFormat="1" applyFont="1" applyFill="1" applyBorder="1" applyAlignment="1">
      <alignment vertical="top" wrapText="1"/>
    </xf>
    <xf numFmtId="166" fontId="10" fillId="6" borderId="1" xfId="1" applyNumberFormat="1" applyFont="1" applyFill="1" applyBorder="1" applyAlignment="1">
      <alignment horizontal="center" vertical="top" wrapText="1"/>
    </xf>
    <xf numFmtId="3" fontId="10" fillId="6" borderId="1" xfId="1" applyNumberFormat="1" applyFont="1" applyFill="1" applyBorder="1" applyAlignment="1">
      <alignment horizontal="center" vertical="top" wrapText="1"/>
    </xf>
    <xf numFmtId="3" fontId="10" fillId="5" borderId="1" xfId="1" applyNumberFormat="1" applyFont="1" applyFill="1" applyBorder="1" applyAlignment="1">
      <alignment horizontal="center" vertical="top" wrapText="1"/>
    </xf>
    <xf numFmtId="165" fontId="9" fillId="0" borderId="1" xfId="1" applyNumberFormat="1" applyFont="1" applyFill="1" applyBorder="1" applyAlignment="1">
      <alignment vertical="top" wrapText="1"/>
    </xf>
    <xf numFmtId="167" fontId="9" fillId="0" borderId="1" xfId="1" applyNumberFormat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left" vertical="top" wrapText="1"/>
    </xf>
    <xf numFmtId="166" fontId="10" fillId="3" borderId="8" xfId="1" applyNumberFormat="1" applyFont="1" applyFill="1" applyBorder="1" applyAlignment="1">
      <alignment horizontal="center" vertical="top" wrapText="1"/>
    </xf>
    <xf numFmtId="3" fontId="10" fillId="3" borderId="8" xfId="1" applyNumberFormat="1" applyFont="1" applyFill="1" applyBorder="1" applyAlignment="1">
      <alignment horizontal="center" vertical="top" wrapText="1"/>
    </xf>
    <xf numFmtId="3" fontId="10" fillId="2" borderId="8" xfId="1" applyNumberFormat="1" applyFont="1" applyFill="1" applyBorder="1" applyAlignment="1">
      <alignment horizontal="center" vertical="top" wrapText="1"/>
    </xf>
    <xf numFmtId="165" fontId="9" fillId="0" borderId="8" xfId="1" applyNumberFormat="1" applyFont="1" applyBorder="1" applyAlignment="1">
      <alignment vertical="top" wrapText="1"/>
    </xf>
    <xf numFmtId="167" fontId="9" fillId="0" borderId="8" xfId="1" applyNumberFormat="1" applyFont="1" applyBorder="1" applyAlignment="1">
      <alignment horizontal="center" vertical="top" wrapText="1"/>
    </xf>
    <xf numFmtId="0" fontId="25" fillId="0" borderId="7" xfId="1" applyFont="1" applyBorder="1" applyAlignment="1">
      <alignment vertical="top" wrapText="1"/>
    </xf>
    <xf numFmtId="0" fontId="25" fillId="4" borderId="1" xfId="1" applyFont="1" applyFill="1" applyBorder="1" applyAlignment="1">
      <alignment vertical="top" wrapText="1"/>
    </xf>
    <xf numFmtId="0" fontId="25" fillId="9" borderId="1" xfId="1" applyFont="1" applyFill="1" applyBorder="1" applyAlignment="1">
      <alignment vertical="top" wrapText="1"/>
    </xf>
    <xf numFmtId="0" fontId="25" fillId="0" borderId="1" xfId="1" applyFont="1" applyBorder="1" applyAlignment="1">
      <alignment vertical="top" wrapText="1"/>
    </xf>
    <xf numFmtId="0" fontId="10" fillId="2" borderId="10" xfId="1" applyFont="1" applyFill="1" applyBorder="1" applyAlignment="1">
      <alignment horizontal="left" vertical="top" wrapText="1"/>
    </xf>
    <xf numFmtId="0" fontId="9" fillId="5" borderId="10" xfId="1" applyFont="1" applyFill="1" applyBorder="1" applyAlignment="1">
      <alignment horizontal="left" vertical="top" wrapText="1"/>
    </xf>
    <xf numFmtId="166" fontId="10" fillId="3" borderId="10" xfId="1" applyNumberFormat="1" applyFont="1" applyFill="1" applyBorder="1" applyAlignment="1">
      <alignment horizontal="center" vertical="top" wrapText="1"/>
    </xf>
    <xf numFmtId="3" fontId="10" fillId="3" borderId="10" xfId="1" applyNumberFormat="1" applyFont="1" applyFill="1" applyBorder="1" applyAlignment="1">
      <alignment horizontal="center" vertical="top" wrapText="1"/>
    </xf>
    <xf numFmtId="3" fontId="10" fillId="2" borderId="10" xfId="1" applyNumberFormat="1" applyFont="1" applyFill="1" applyBorder="1" applyAlignment="1">
      <alignment horizontal="center" vertical="top" wrapText="1"/>
    </xf>
    <xf numFmtId="165" fontId="9" fillId="0" borderId="10" xfId="1" applyNumberFormat="1" applyFont="1" applyBorder="1" applyAlignment="1">
      <alignment vertical="top" wrapText="1"/>
    </xf>
    <xf numFmtId="167" fontId="9" fillId="0" borderId="10" xfId="1" applyNumberFormat="1" applyFont="1" applyBorder="1" applyAlignment="1">
      <alignment horizontal="center" vertical="top" wrapText="1"/>
    </xf>
    <xf numFmtId="0" fontId="9" fillId="2" borderId="1" xfId="1" applyFont="1" applyFill="1" applyBorder="1" applyAlignment="1">
      <alignment horizontal="left" vertical="top" wrapText="1"/>
    </xf>
    <xf numFmtId="165" fontId="25" fillId="5" borderId="1" xfId="1" applyNumberFormat="1" applyFont="1" applyFill="1" applyBorder="1" applyAlignment="1">
      <alignment vertical="top" wrapText="1"/>
    </xf>
    <xf numFmtId="167" fontId="26" fillId="0" borderId="1" xfId="1" applyNumberFormat="1" applyFont="1" applyBorder="1" applyAlignment="1">
      <alignment horizontal="center" vertical="top" wrapText="1"/>
    </xf>
    <xf numFmtId="0" fontId="10" fillId="2" borderId="2" xfId="1" applyFont="1" applyFill="1" applyBorder="1" applyAlignment="1">
      <alignment vertical="top" wrapText="1"/>
    </xf>
    <xf numFmtId="49" fontId="9" fillId="8" borderId="1" xfId="1" applyNumberFormat="1" applyFont="1" applyFill="1" applyBorder="1" applyAlignment="1">
      <alignment horizontal="left" vertical="top" wrapText="1"/>
    </xf>
    <xf numFmtId="168" fontId="9" fillId="0" borderId="1" xfId="1" applyNumberFormat="1" applyFont="1" applyBorder="1" applyAlignment="1">
      <alignment horizontal="center" vertical="top" wrapText="1"/>
    </xf>
    <xf numFmtId="49" fontId="9" fillId="7" borderId="1" xfId="1" applyNumberFormat="1" applyFont="1" applyFill="1" applyBorder="1" applyAlignment="1">
      <alignment horizontal="left" vertical="top" wrapText="1"/>
    </xf>
    <xf numFmtId="0" fontId="25" fillId="7" borderId="1" xfId="1" applyFont="1" applyFill="1" applyBorder="1" applyAlignment="1">
      <alignment horizontal="left" vertical="top" wrapText="1"/>
    </xf>
    <xf numFmtId="49" fontId="25" fillId="0" borderId="1" xfId="1" applyNumberFormat="1" applyFont="1" applyBorder="1" applyAlignment="1">
      <alignment horizontal="left" vertical="center" wrapText="1"/>
    </xf>
    <xf numFmtId="165" fontId="25" fillId="2" borderId="1" xfId="1" applyNumberFormat="1" applyFont="1" applyFill="1" applyBorder="1" applyAlignment="1">
      <alignment horizontal="left" vertical="top" wrapText="1"/>
    </xf>
    <xf numFmtId="165" fontId="26" fillId="0" borderId="1" xfId="1" applyNumberFormat="1" applyFont="1" applyBorder="1" applyAlignment="1">
      <alignment horizontal="center"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6" fillId="0" borderId="0" xfId="1" applyFont="1" applyAlignment="1">
      <alignment horizontal="center" wrapText="1"/>
    </xf>
    <xf numFmtId="0" fontId="13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165" fontId="25" fillId="0" borderId="2" xfId="1" applyNumberFormat="1" applyFont="1" applyBorder="1" applyAlignment="1">
      <alignment horizontal="center" vertical="top" wrapText="1"/>
    </xf>
    <xf numFmtId="165" fontId="25" fillId="0" borderId="4" xfId="1" applyNumberFormat="1" applyFont="1" applyBorder="1" applyAlignment="1">
      <alignment horizontal="center" vertical="top" wrapText="1"/>
    </xf>
    <xf numFmtId="165" fontId="25" fillId="0" borderId="3" xfId="1" applyNumberFormat="1" applyFont="1" applyBorder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0" fontId="0" fillId="0" borderId="0" xfId="0" applyAlignment="1">
      <alignment wrapText="1"/>
    </xf>
    <xf numFmtId="0" fontId="13" fillId="0" borderId="0" xfId="1" applyFont="1" applyAlignment="1"/>
    <xf numFmtId="0" fontId="17" fillId="0" borderId="0" xfId="0" applyFont="1" applyAlignment="1"/>
    <xf numFmtId="0" fontId="17" fillId="0" borderId="0" xfId="0" applyFont="1" applyAlignment="1">
      <alignment wrapText="1"/>
    </xf>
    <xf numFmtId="0" fontId="15" fillId="0" borderId="0" xfId="1" applyFont="1" applyAlignment="1">
      <alignment horizontal="center" vertical="top" wrapText="1"/>
    </xf>
  </cellXfs>
  <cellStyles count="7">
    <cellStyle name="dell.align.left" xfId="2"/>
    <cellStyle name="dell.qty" xfId="3"/>
    <cellStyle name="Обычный" xfId="0" builtinId="0"/>
    <cellStyle name="Обычный 2" xfId="1"/>
    <cellStyle name="Обычный 2 2" xfId="6"/>
    <cellStyle name="Обычный 6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5"/>
  <sheetViews>
    <sheetView tabSelected="1" zoomScale="80" zoomScaleNormal="80" workbookViewId="0">
      <pane ySplit="10" topLeftCell="A38" activePane="bottomLeft" state="frozen"/>
      <selection pane="bottomLeft" activeCell="C50" sqref="C50"/>
    </sheetView>
  </sheetViews>
  <sheetFormatPr defaultColWidth="14.42578125" defaultRowHeight="15" customHeight="1"/>
  <cols>
    <col min="1" max="1" width="7.140625" style="5" customWidth="1"/>
    <col min="2" max="2" width="30.28515625" style="5" customWidth="1"/>
    <col min="3" max="3" width="50.85546875" style="5" customWidth="1"/>
    <col min="4" max="4" width="37.85546875" style="5" customWidth="1"/>
    <col min="5" max="5" width="10.7109375" style="5" customWidth="1"/>
    <col min="6" max="6" width="12" style="5" customWidth="1"/>
    <col min="7" max="7" width="14.140625" style="5" customWidth="1"/>
    <col min="8" max="8" width="11.42578125" style="5" customWidth="1"/>
    <col min="9" max="9" width="10.42578125" style="5" customWidth="1"/>
    <col min="10" max="10" width="14.140625" style="5" customWidth="1"/>
    <col min="11" max="11" width="15" style="5" customWidth="1"/>
    <col min="12" max="12" width="12.140625" style="5" customWidth="1"/>
    <col min="13" max="13" width="22" style="5" customWidth="1"/>
    <col min="14" max="14" width="19" style="5" customWidth="1"/>
    <col min="15" max="15" width="15.42578125" style="5" customWidth="1"/>
    <col min="16" max="16" width="23.7109375" style="113" customWidth="1"/>
    <col min="17" max="16384" width="14.42578125" style="5"/>
  </cols>
  <sheetData>
    <row r="1" spans="1:15" ht="18.7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124" t="s">
        <v>159</v>
      </c>
      <c r="N1" s="125"/>
      <c r="O1" s="125"/>
    </row>
    <row r="2" spans="1:15" ht="38.2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3"/>
      <c r="M2" s="116" t="s">
        <v>162</v>
      </c>
      <c r="N2" s="126"/>
      <c r="O2" s="126"/>
    </row>
    <row r="3" spans="1:15" ht="37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3"/>
      <c r="M3" s="124" t="s">
        <v>163</v>
      </c>
      <c r="N3" s="125"/>
      <c r="O3" s="125"/>
    </row>
    <row r="4" spans="1:15" ht="29.25" customHeight="1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3"/>
      <c r="M4" s="124" t="s">
        <v>160</v>
      </c>
      <c r="N4" s="125"/>
      <c r="O4" s="125"/>
    </row>
    <row r="5" spans="1:15" ht="18.75">
      <c r="A5" s="1"/>
      <c r="B5" s="29"/>
      <c r="C5" s="122" t="s">
        <v>0</v>
      </c>
      <c r="D5" s="127"/>
      <c r="E5" s="127"/>
      <c r="F5" s="127"/>
      <c r="G5" s="127"/>
      <c r="H5" s="127"/>
      <c r="I5" s="127"/>
      <c r="J5" s="127"/>
      <c r="K5" s="127"/>
      <c r="L5" s="127"/>
      <c r="M5" s="1"/>
      <c r="N5" s="1"/>
      <c r="O5" s="4"/>
    </row>
    <row r="6" spans="1:15" ht="27" customHeight="1">
      <c r="A6" s="1"/>
      <c r="B6" s="30"/>
      <c r="C6" s="122" t="s">
        <v>158</v>
      </c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1"/>
      <c r="O6" s="4"/>
    </row>
    <row r="7" spans="1:15" ht="15" customHeight="1">
      <c r="A7" s="24"/>
      <c r="B7" s="28"/>
      <c r="C7" s="115" t="s">
        <v>164</v>
      </c>
      <c r="D7" s="116"/>
      <c r="E7" s="116"/>
      <c r="F7" s="116"/>
      <c r="G7" s="116"/>
      <c r="H7" s="116"/>
      <c r="I7" s="116"/>
      <c r="J7" s="116"/>
      <c r="K7" s="116"/>
      <c r="L7" s="116"/>
      <c r="M7" s="24"/>
      <c r="N7" s="24"/>
      <c r="O7" s="22"/>
    </row>
    <row r="8" spans="1:15" ht="15" customHeight="1">
      <c r="A8" s="24"/>
      <c r="B8" s="28"/>
      <c r="C8" s="117" t="s">
        <v>1</v>
      </c>
      <c r="D8" s="118"/>
      <c r="E8" s="118"/>
      <c r="F8" s="118"/>
      <c r="G8" s="118"/>
      <c r="H8" s="118"/>
      <c r="I8" s="118"/>
      <c r="J8" s="118"/>
      <c r="K8" s="118"/>
      <c r="L8" s="118"/>
      <c r="M8" s="24"/>
      <c r="N8" s="24"/>
      <c r="O8" s="22"/>
    </row>
    <row r="9" spans="1:15">
      <c r="A9" s="26"/>
      <c r="B9" s="16"/>
      <c r="C9" s="28"/>
      <c r="D9" s="21"/>
      <c r="E9" s="21"/>
      <c r="F9" s="22"/>
      <c r="G9" s="22"/>
      <c r="H9" s="22"/>
      <c r="I9" s="22"/>
      <c r="J9" s="22"/>
      <c r="K9" s="23"/>
      <c r="L9" s="23"/>
      <c r="M9" s="23"/>
      <c r="N9" s="23"/>
      <c r="O9" s="22"/>
    </row>
    <row r="10" spans="1:15" ht="45" customHeight="1">
      <c r="A10" s="45" t="s">
        <v>2</v>
      </c>
      <c r="B10" s="46" t="s">
        <v>157</v>
      </c>
      <c r="C10" s="47" t="s">
        <v>3</v>
      </c>
      <c r="D10" s="47" t="s">
        <v>4</v>
      </c>
      <c r="E10" s="48" t="s">
        <v>5</v>
      </c>
      <c r="F10" s="48" t="s">
        <v>6</v>
      </c>
      <c r="G10" s="48" t="s">
        <v>7</v>
      </c>
      <c r="H10" s="47" t="s">
        <v>8</v>
      </c>
      <c r="I10" s="47" t="s">
        <v>9</v>
      </c>
      <c r="J10" s="47" t="s">
        <v>148</v>
      </c>
      <c r="K10" s="49" t="s">
        <v>10</v>
      </c>
      <c r="L10" s="50" t="s">
        <v>11</v>
      </c>
      <c r="M10" s="50" t="s">
        <v>12</v>
      </c>
      <c r="N10" s="50" t="s">
        <v>149</v>
      </c>
      <c r="O10" s="51" t="s">
        <v>13</v>
      </c>
    </row>
    <row r="11" spans="1:15" ht="15" customHeight="1">
      <c r="A11" s="45" t="s">
        <v>14</v>
      </c>
      <c r="B11" s="52" t="s">
        <v>15</v>
      </c>
      <c r="C11" s="53"/>
      <c r="D11" s="53"/>
      <c r="E11" s="48"/>
      <c r="F11" s="48"/>
      <c r="G11" s="48"/>
      <c r="H11" s="47"/>
      <c r="I11" s="47"/>
      <c r="J11" s="47"/>
      <c r="K11" s="54"/>
      <c r="L11" s="55"/>
      <c r="M11" s="55"/>
      <c r="N11" s="55"/>
      <c r="O11" s="51"/>
    </row>
    <row r="12" spans="1:15" ht="15" customHeight="1">
      <c r="A12" s="45" t="s">
        <v>16</v>
      </c>
      <c r="B12" s="56" t="s">
        <v>17</v>
      </c>
      <c r="C12" s="57"/>
      <c r="D12" s="53"/>
      <c r="E12" s="58"/>
      <c r="F12" s="58"/>
      <c r="G12" s="58"/>
      <c r="H12" s="59"/>
      <c r="I12" s="59"/>
      <c r="J12" s="59"/>
      <c r="K12" s="60"/>
      <c r="L12" s="61"/>
      <c r="M12" s="61"/>
      <c r="N12" s="61"/>
      <c r="O12" s="62"/>
    </row>
    <row r="13" spans="1:15" ht="105">
      <c r="A13" s="63" t="s">
        <v>18</v>
      </c>
      <c r="B13" s="64" t="s">
        <v>19</v>
      </c>
      <c r="C13" s="73" t="s">
        <v>195</v>
      </c>
      <c r="D13" s="37" t="s">
        <v>179</v>
      </c>
      <c r="E13" s="65" t="s">
        <v>20</v>
      </c>
      <c r="F13" s="66">
        <v>1</v>
      </c>
      <c r="G13" s="66">
        <v>1</v>
      </c>
      <c r="H13" s="67"/>
      <c r="I13" s="67">
        <f>F13</f>
        <v>1</v>
      </c>
      <c r="J13" s="67"/>
      <c r="K13" s="38">
        <v>99000</v>
      </c>
      <c r="L13" s="68">
        <v>0</v>
      </c>
      <c r="M13" s="68">
        <f>I13*K13</f>
        <v>99000</v>
      </c>
      <c r="N13" s="68">
        <v>0</v>
      </c>
      <c r="O13" s="69">
        <f>(H13*L60+I13*M60+J13*N60)-(L60+M60+N60)*F13</f>
        <v>0</v>
      </c>
    </row>
    <row r="14" spans="1:15" ht="50.25" customHeight="1">
      <c r="A14" s="63" t="s">
        <v>21</v>
      </c>
      <c r="B14" s="64" t="s">
        <v>22</v>
      </c>
      <c r="C14" s="57" t="s">
        <v>23</v>
      </c>
      <c r="D14" s="37" t="s">
        <v>180</v>
      </c>
      <c r="E14" s="65" t="s">
        <v>20</v>
      </c>
      <c r="F14" s="66">
        <v>10</v>
      </c>
      <c r="G14" s="66">
        <v>5</v>
      </c>
      <c r="H14" s="67"/>
      <c r="I14" s="67">
        <f>F14</f>
        <v>10</v>
      </c>
      <c r="J14" s="67"/>
      <c r="K14" s="38">
        <v>1489.25</v>
      </c>
      <c r="L14" s="68">
        <f>H14*K14</f>
        <v>0</v>
      </c>
      <c r="M14" s="68">
        <f>I14*K14</f>
        <v>14892.5</v>
      </c>
      <c r="N14" s="68">
        <f>J14*K14</f>
        <v>0</v>
      </c>
      <c r="O14" s="69">
        <f>(H14*L60+I14*M60+J14*N60)-(L60+M60+N60)*F14</f>
        <v>0</v>
      </c>
    </row>
    <row r="15" spans="1:15" ht="15" customHeight="1">
      <c r="A15" s="45" t="s">
        <v>24</v>
      </c>
      <c r="B15" s="56" t="s">
        <v>25</v>
      </c>
      <c r="C15" s="57"/>
      <c r="D15" s="70"/>
      <c r="E15" s="58"/>
      <c r="F15" s="58"/>
      <c r="G15" s="58"/>
      <c r="H15" s="59"/>
      <c r="I15" s="67"/>
      <c r="J15" s="59"/>
      <c r="K15" s="71"/>
      <c r="L15" s="68"/>
      <c r="M15" s="68"/>
      <c r="N15" s="68"/>
      <c r="O15" s="69"/>
    </row>
    <row r="16" spans="1:15" ht="56.25" customHeight="1">
      <c r="A16" s="63" t="s">
        <v>26</v>
      </c>
      <c r="B16" s="72" t="s">
        <v>27</v>
      </c>
      <c r="C16" s="57" t="s">
        <v>136</v>
      </c>
      <c r="D16" s="73" t="s">
        <v>147</v>
      </c>
      <c r="E16" s="58" t="s">
        <v>20</v>
      </c>
      <c r="F16" s="58">
        <v>1</v>
      </c>
      <c r="G16" s="58">
        <v>1</v>
      </c>
      <c r="H16" s="59"/>
      <c r="I16" s="67">
        <f>F16</f>
        <v>1</v>
      </c>
      <c r="J16" s="59"/>
      <c r="K16" s="38">
        <v>16900</v>
      </c>
      <c r="L16" s="68">
        <f>H16*K16</f>
        <v>0</v>
      </c>
      <c r="M16" s="68">
        <f>I16*K16</f>
        <v>16900</v>
      </c>
      <c r="N16" s="68">
        <f>J16*K16</f>
        <v>0</v>
      </c>
      <c r="O16" s="69">
        <f>(H16*L60+I16*M60+J16*N60)-(L60+M60+N60)*F16</f>
        <v>0</v>
      </c>
    </row>
    <row r="17" spans="1:15" ht="409.5">
      <c r="A17" s="63" t="s">
        <v>28</v>
      </c>
      <c r="B17" s="72" t="s">
        <v>29</v>
      </c>
      <c r="C17" s="57" t="s">
        <v>189</v>
      </c>
      <c r="D17" s="37" t="s">
        <v>184</v>
      </c>
      <c r="E17" s="58" t="s">
        <v>20</v>
      </c>
      <c r="F17" s="58">
        <v>10</v>
      </c>
      <c r="G17" s="58">
        <v>5</v>
      </c>
      <c r="H17" s="59"/>
      <c r="I17" s="67">
        <v>10</v>
      </c>
      <c r="J17" s="59"/>
      <c r="K17" s="38">
        <v>35308</v>
      </c>
      <c r="L17" s="68">
        <f>H17*K17</f>
        <v>0</v>
      </c>
      <c r="M17" s="68">
        <f>I17*K17</f>
        <v>353080</v>
      </c>
      <c r="N17" s="68">
        <f>J17*K17</f>
        <v>0</v>
      </c>
      <c r="O17" s="69">
        <f>(H17*L60+I17*M60+J17*N60)-(L60+M60+N60)*F17</f>
        <v>0</v>
      </c>
    </row>
    <row r="18" spans="1:15" ht="29.25" customHeight="1">
      <c r="A18" s="74" t="s">
        <v>30</v>
      </c>
      <c r="B18" s="75" t="s">
        <v>31</v>
      </c>
      <c r="C18" s="57"/>
      <c r="D18" s="73"/>
      <c r="E18" s="65"/>
      <c r="F18" s="66"/>
      <c r="G18" s="66"/>
      <c r="H18" s="67"/>
      <c r="I18" s="67"/>
      <c r="J18" s="67"/>
      <c r="K18" s="71"/>
      <c r="L18" s="68"/>
      <c r="M18" s="68"/>
      <c r="N18" s="68"/>
      <c r="O18" s="69"/>
    </row>
    <row r="19" spans="1:15" ht="60">
      <c r="A19" s="63" t="s">
        <v>32</v>
      </c>
      <c r="B19" s="72" t="s">
        <v>33</v>
      </c>
      <c r="C19" s="57" t="s">
        <v>144</v>
      </c>
      <c r="D19" s="37" t="s">
        <v>185</v>
      </c>
      <c r="E19" s="65" t="s">
        <v>20</v>
      </c>
      <c r="F19" s="58">
        <v>2</v>
      </c>
      <c r="G19" s="58">
        <v>1</v>
      </c>
      <c r="H19" s="59"/>
      <c r="I19" s="67">
        <f t="shared" ref="I19:I30" si="0">F19</f>
        <v>2</v>
      </c>
      <c r="J19" s="59"/>
      <c r="K19" s="38">
        <v>7250</v>
      </c>
      <c r="L19" s="68">
        <f t="shared" ref="L19:L30" si="1">H19*K19</f>
        <v>0</v>
      </c>
      <c r="M19" s="68">
        <f t="shared" ref="M19:M30" si="2">I19*K19</f>
        <v>14500</v>
      </c>
      <c r="N19" s="68">
        <f t="shared" ref="N19:N30" si="3">J19*K19</f>
        <v>0</v>
      </c>
      <c r="O19" s="69">
        <f>(H19*L60+I19*M60+J19*N60)-(L60+M60+N60)*F19</f>
        <v>0</v>
      </c>
    </row>
    <row r="20" spans="1:15" ht="51.75" customHeight="1">
      <c r="A20" s="63" t="s">
        <v>34</v>
      </c>
      <c r="B20" s="72" t="s">
        <v>35</v>
      </c>
      <c r="C20" s="57" t="s">
        <v>151</v>
      </c>
      <c r="D20" s="37" t="s">
        <v>181</v>
      </c>
      <c r="E20" s="65" t="s">
        <v>20</v>
      </c>
      <c r="F20" s="58">
        <v>1</v>
      </c>
      <c r="G20" s="58">
        <v>1</v>
      </c>
      <c r="H20" s="59"/>
      <c r="I20" s="67">
        <f t="shared" si="0"/>
        <v>1</v>
      </c>
      <c r="J20" s="59"/>
      <c r="K20" s="38">
        <v>557</v>
      </c>
      <c r="L20" s="68">
        <f t="shared" si="1"/>
        <v>0</v>
      </c>
      <c r="M20" s="68">
        <f t="shared" si="2"/>
        <v>557</v>
      </c>
      <c r="N20" s="68">
        <f t="shared" si="3"/>
        <v>0</v>
      </c>
      <c r="O20" s="69">
        <f>(H20*L60+I20*M60+J20*N60)-(L60+M60+N60)*F20</f>
        <v>0</v>
      </c>
    </row>
    <row r="21" spans="1:15" ht="75.75" customHeight="1">
      <c r="A21" s="63" t="s">
        <v>36</v>
      </c>
      <c r="B21" s="72" t="s">
        <v>37</v>
      </c>
      <c r="C21" s="57" t="s">
        <v>152</v>
      </c>
      <c r="D21" s="73" t="s">
        <v>38</v>
      </c>
      <c r="E21" s="65" t="s">
        <v>20</v>
      </c>
      <c r="F21" s="58">
        <v>1</v>
      </c>
      <c r="G21" s="58">
        <v>1</v>
      </c>
      <c r="H21" s="59"/>
      <c r="I21" s="67">
        <f t="shared" si="0"/>
        <v>1</v>
      </c>
      <c r="J21" s="59"/>
      <c r="K21" s="71">
        <v>510</v>
      </c>
      <c r="L21" s="68">
        <f t="shared" si="1"/>
        <v>0</v>
      </c>
      <c r="M21" s="68">
        <f t="shared" si="2"/>
        <v>510</v>
      </c>
      <c r="N21" s="68">
        <f t="shared" si="3"/>
        <v>0</v>
      </c>
      <c r="O21" s="69">
        <f>(H21*L60+I21*M60+J21*N60)-(L60+M60+N60)*F21</f>
        <v>0</v>
      </c>
    </row>
    <row r="22" spans="1:15" ht="62.25" customHeight="1">
      <c r="A22" s="63" t="s">
        <v>39</v>
      </c>
      <c r="B22" s="72" t="s">
        <v>40</v>
      </c>
      <c r="C22" s="57" t="s">
        <v>41</v>
      </c>
      <c r="D22" s="37" t="s">
        <v>182</v>
      </c>
      <c r="E22" s="65" t="s">
        <v>20</v>
      </c>
      <c r="F22" s="58">
        <v>2</v>
      </c>
      <c r="G22" s="58">
        <v>1</v>
      </c>
      <c r="H22" s="59"/>
      <c r="I22" s="67">
        <f t="shared" si="0"/>
        <v>2</v>
      </c>
      <c r="J22" s="59"/>
      <c r="K22" s="38">
        <v>4179</v>
      </c>
      <c r="L22" s="68">
        <f t="shared" si="1"/>
        <v>0</v>
      </c>
      <c r="M22" s="68">
        <f t="shared" si="2"/>
        <v>8358</v>
      </c>
      <c r="N22" s="68">
        <f t="shared" si="3"/>
        <v>0</v>
      </c>
      <c r="O22" s="69">
        <f>(H22*L60+I22*M60+J22*N60)-(L60+M60+N60)*F22</f>
        <v>0</v>
      </c>
    </row>
    <row r="23" spans="1:15" ht="49.5" customHeight="1">
      <c r="A23" s="63" t="s">
        <v>42</v>
      </c>
      <c r="B23" s="72" t="s">
        <v>43</v>
      </c>
      <c r="C23" s="57" t="s">
        <v>142</v>
      </c>
      <c r="D23" s="73" t="s">
        <v>140</v>
      </c>
      <c r="E23" s="65" t="s">
        <v>20</v>
      </c>
      <c r="F23" s="58">
        <v>3</v>
      </c>
      <c r="G23" s="58">
        <v>2</v>
      </c>
      <c r="H23" s="59"/>
      <c r="I23" s="67">
        <f t="shared" si="0"/>
        <v>3</v>
      </c>
      <c r="J23" s="59"/>
      <c r="K23" s="71">
        <v>1529</v>
      </c>
      <c r="L23" s="68">
        <f t="shared" si="1"/>
        <v>0</v>
      </c>
      <c r="M23" s="68">
        <f t="shared" si="2"/>
        <v>4587</v>
      </c>
      <c r="N23" s="68">
        <f t="shared" si="3"/>
        <v>0</v>
      </c>
      <c r="O23" s="69">
        <f>(H23*L60+I23*M60+J23*N60)-(L60+M60+N60)*F23</f>
        <v>0</v>
      </c>
    </row>
    <row r="24" spans="1:15" ht="39" customHeight="1">
      <c r="A24" s="63" t="s">
        <v>44</v>
      </c>
      <c r="B24" s="72" t="s">
        <v>45</v>
      </c>
      <c r="C24" s="73" t="s">
        <v>196</v>
      </c>
      <c r="D24" s="73" t="s">
        <v>143</v>
      </c>
      <c r="E24" s="65" t="s">
        <v>20</v>
      </c>
      <c r="F24" s="58">
        <v>3</v>
      </c>
      <c r="G24" s="58">
        <v>2</v>
      </c>
      <c r="H24" s="59"/>
      <c r="I24" s="67">
        <f t="shared" si="0"/>
        <v>3</v>
      </c>
      <c r="J24" s="59"/>
      <c r="K24" s="71">
        <v>315</v>
      </c>
      <c r="L24" s="68">
        <f t="shared" si="1"/>
        <v>0</v>
      </c>
      <c r="M24" s="68">
        <f t="shared" si="2"/>
        <v>945</v>
      </c>
      <c r="N24" s="68">
        <f t="shared" si="3"/>
        <v>0</v>
      </c>
      <c r="O24" s="69">
        <f>(H24*L60+I24*M60+J24*N60)-(L60+M60+N60)*F24</f>
        <v>0</v>
      </c>
    </row>
    <row r="25" spans="1:15" ht="47.25" customHeight="1">
      <c r="A25" s="63" t="s">
        <v>46</v>
      </c>
      <c r="B25" s="72" t="s">
        <v>47</v>
      </c>
      <c r="C25" s="73" t="s">
        <v>197</v>
      </c>
      <c r="D25" s="37" t="s">
        <v>167</v>
      </c>
      <c r="E25" s="65" t="s">
        <v>20</v>
      </c>
      <c r="F25" s="58">
        <v>3</v>
      </c>
      <c r="G25" s="58">
        <v>2</v>
      </c>
      <c r="H25" s="59"/>
      <c r="I25" s="67">
        <f t="shared" si="0"/>
        <v>3</v>
      </c>
      <c r="J25" s="59"/>
      <c r="K25" s="42">
        <v>1646</v>
      </c>
      <c r="L25" s="68">
        <f t="shared" si="1"/>
        <v>0</v>
      </c>
      <c r="M25" s="68">
        <f t="shared" si="2"/>
        <v>4938</v>
      </c>
      <c r="N25" s="68">
        <f t="shared" si="3"/>
        <v>0</v>
      </c>
      <c r="O25" s="69">
        <f>(H25*L60+I25*M60+J25*N60)-(L60+M60+N60)*F25</f>
        <v>0</v>
      </c>
    </row>
    <row r="26" spans="1:15" ht="52.5" customHeight="1">
      <c r="A26" s="63" t="s">
        <v>48</v>
      </c>
      <c r="B26" s="72" t="s">
        <v>49</v>
      </c>
      <c r="C26" s="73" t="s">
        <v>198</v>
      </c>
      <c r="D26" s="37" t="s">
        <v>168</v>
      </c>
      <c r="E26" s="65" t="s">
        <v>20</v>
      </c>
      <c r="F26" s="58">
        <v>2</v>
      </c>
      <c r="G26" s="58">
        <v>1</v>
      </c>
      <c r="H26" s="59"/>
      <c r="I26" s="67">
        <f t="shared" si="0"/>
        <v>2</v>
      </c>
      <c r="J26" s="59"/>
      <c r="K26" s="38">
        <v>4900</v>
      </c>
      <c r="L26" s="68">
        <f t="shared" si="1"/>
        <v>0</v>
      </c>
      <c r="M26" s="68">
        <v>10442</v>
      </c>
      <c r="N26" s="68">
        <f t="shared" si="3"/>
        <v>0</v>
      </c>
      <c r="O26" s="69">
        <f>(H26*L60+I26*M60+J26*N60)-(L60+M60+N60)*F26</f>
        <v>0</v>
      </c>
    </row>
    <row r="27" spans="1:15" ht="45" customHeight="1">
      <c r="A27" s="63" t="s">
        <v>50</v>
      </c>
      <c r="B27" s="72" t="s">
        <v>51</v>
      </c>
      <c r="C27" s="73" t="s">
        <v>199</v>
      </c>
      <c r="D27" s="43" t="s">
        <v>169</v>
      </c>
      <c r="E27" s="65" t="s">
        <v>20</v>
      </c>
      <c r="F27" s="58">
        <v>2</v>
      </c>
      <c r="G27" s="58">
        <v>1</v>
      </c>
      <c r="H27" s="59"/>
      <c r="I27" s="67">
        <f t="shared" si="0"/>
        <v>2</v>
      </c>
      <c r="J27" s="59"/>
      <c r="K27" s="42">
        <v>390</v>
      </c>
      <c r="L27" s="68">
        <f t="shared" si="1"/>
        <v>0</v>
      </c>
      <c r="M27" s="68">
        <v>1384</v>
      </c>
      <c r="N27" s="68">
        <f t="shared" si="3"/>
        <v>0</v>
      </c>
      <c r="O27" s="69">
        <f>(H27*L60+I27*M60+J27*N60)-(L60+M60+N60)*F27</f>
        <v>0</v>
      </c>
    </row>
    <row r="28" spans="1:15" ht="30.75" customHeight="1">
      <c r="A28" s="63" t="s">
        <v>52</v>
      </c>
      <c r="B28" s="72" t="s">
        <v>53</v>
      </c>
      <c r="C28" s="73" t="s">
        <v>200</v>
      </c>
      <c r="D28" s="73" t="s">
        <v>54</v>
      </c>
      <c r="E28" s="65" t="s">
        <v>20</v>
      </c>
      <c r="F28" s="58">
        <v>5</v>
      </c>
      <c r="G28" s="58">
        <v>3</v>
      </c>
      <c r="H28" s="59"/>
      <c r="I28" s="67">
        <f t="shared" si="0"/>
        <v>5</v>
      </c>
      <c r="J28" s="59"/>
      <c r="K28" s="71">
        <v>335</v>
      </c>
      <c r="L28" s="68">
        <f t="shared" si="1"/>
        <v>0</v>
      </c>
      <c r="M28" s="68">
        <f t="shared" si="2"/>
        <v>1675</v>
      </c>
      <c r="N28" s="68">
        <f t="shared" si="3"/>
        <v>0</v>
      </c>
      <c r="O28" s="69">
        <f>(H28*L60+I28*M60+J28*N60)-(L60+M60+N60)*F28</f>
        <v>0</v>
      </c>
    </row>
    <row r="29" spans="1:15" ht="45">
      <c r="A29" s="63" t="s">
        <v>55</v>
      </c>
      <c r="B29" s="72" t="s">
        <v>56</v>
      </c>
      <c r="C29" s="73" t="s">
        <v>201</v>
      </c>
      <c r="D29" s="37" t="s">
        <v>170</v>
      </c>
      <c r="E29" s="65" t="s">
        <v>20</v>
      </c>
      <c r="F29" s="58">
        <v>5</v>
      </c>
      <c r="G29" s="58">
        <v>3</v>
      </c>
      <c r="H29" s="59"/>
      <c r="I29" s="67">
        <f t="shared" si="0"/>
        <v>5</v>
      </c>
      <c r="J29" s="59"/>
      <c r="K29" s="42">
        <v>234</v>
      </c>
      <c r="L29" s="68">
        <f t="shared" si="1"/>
        <v>0</v>
      </c>
      <c r="M29" s="68">
        <f t="shared" si="2"/>
        <v>1170</v>
      </c>
      <c r="N29" s="68">
        <f t="shared" si="3"/>
        <v>0</v>
      </c>
      <c r="O29" s="69">
        <f>(H29*L60+I29*M60+J29*N60)-(L60+M60+N60)*F29</f>
        <v>0</v>
      </c>
    </row>
    <row r="30" spans="1:15" ht="45">
      <c r="A30" s="63" t="s">
        <v>57</v>
      </c>
      <c r="B30" s="72" t="s">
        <v>58</v>
      </c>
      <c r="C30" s="73" t="s">
        <v>202</v>
      </c>
      <c r="D30" s="73" t="s">
        <v>59</v>
      </c>
      <c r="E30" s="65" t="s">
        <v>20</v>
      </c>
      <c r="F30" s="58">
        <v>5</v>
      </c>
      <c r="G30" s="58">
        <v>3</v>
      </c>
      <c r="H30" s="59"/>
      <c r="I30" s="67">
        <f t="shared" si="0"/>
        <v>5</v>
      </c>
      <c r="J30" s="59"/>
      <c r="K30" s="71">
        <v>437</v>
      </c>
      <c r="L30" s="68">
        <f t="shared" si="1"/>
        <v>0</v>
      </c>
      <c r="M30" s="68">
        <f t="shared" si="2"/>
        <v>2185</v>
      </c>
      <c r="N30" s="68">
        <f t="shared" si="3"/>
        <v>0</v>
      </c>
      <c r="O30" s="69">
        <f>(H30*L60+I30*M60+J30*N60)-(L60+M60+N60)*F30</f>
        <v>0</v>
      </c>
    </row>
    <row r="31" spans="1:15" ht="17.25" customHeight="1">
      <c r="A31" s="74" t="s">
        <v>60</v>
      </c>
      <c r="B31" s="76" t="s">
        <v>61</v>
      </c>
      <c r="C31" s="57"/>
      <c r="D31" s="73"/>
      <c r="E31" s="65"/>
      <c r="F31" s="66"/>
      <c r="G31" s="66"/>
      <c r="H31" s="67"/>
      <c r="I31" s="67"/>
      <c r="J31" s="67"/>
      <c r="K31" s="71"/>
      <c r="L31" s="68"/>
      <c r="M31" s="68"/>
      <c r="N31" s="68"/>
      <c r="O31" s="69"/>
    </row>
    <row r="32" spans="1:15" ht="59.25" customHeight="1">
      <c r="A32" s="63" t="s">
        <v>62</v>
      </c>
      <c r="B32" s="72" t="s">
        <v>63</v>
      </c>
      <c r="C32" s="73" t="s">
        <v>190</v>
      </c>
      <c r="D32" s="37" t="s">
        <v>171</v>
      </c>
      <c r="E32" s="65" t="s">
        <v>64</v>
      </c>
      <c r="F32" s="58">
        <v>1</v>
      </c>
      <c r="G32" s="58">
        <v>1</v>
      </c>
      <c r="H32" s="59"/>
      <c r="I32" s="67">
        <f t="shared" ref="I32:I38" si="4">F32</f>
        <v>1</v>
      </c>
      <c r="J32" s="59"/>
      <c r="K32" s="38">
        <v>67679.33</v>
      </c>
      <c r="L32" s="68">
        <f t="shared" ref="L32:L38" si="5">H32*K32</f>
        <v>0</v>
      </c>
      <c r="M32" s="68">
        <f t="shared" ref="M32:M36" si="6">I32*K32</f>
        <v>67679.33</v>
      </c>
      <c r="N32" s="68">
        <f t="shared" ref="N32:N38" si="7">J32*K32</f>
        <v>0</v>
      </c>
      <c r="O32" s="69">
        <f>(H32*L60+I32*M60+J32*N60)-(L60+M60+N60)*F32</f>
        <v>0</v>
      </c>
    </row>
    <row r="33" spans="1:20" ht="285">
      <c r="A33" s="63" t="s">
        <v>65</v>
      </c>
      <c r="B33" s="72" t="s">
        <v>66</v>
      </c>
      <c r="C33" s="57" t="s">
        <v>191</v>
      </c>
      <c r="D33" s="77" t="s">
        <v>146</v>
      </c>
      <c r="E33" s="65" t="s">
        <v>20</v>
      </c>
      <c r="F33" s="58">
        <v>1</v>
      </c>
      <c r="G33" s="58">
        <v>1</v>
      </c>
      <c r="H33" s="59"/>
      <c r="I33" s="67">
        <f t="shared" si="4"/>
        <v>1</v>
      </c>
      <c r="J33" s="59"/>
      <c r="K33" s="38">
        <v>71545.11</v>
      </c>
      <c r="L33" s="68">
        <f t="shared" si="5"/>
        <v>0</v>
      </c>
      <c r="M33" s="68">
        <f>I33*K33</f>
        <v>71545.11</v>
      </c>
      <c r="N33" s="68">
        <f t="shared" si="7"/>
        <v>0</v>
      </c>
      <c r="O33" s="69">
        <f>(H33*L60+I33*M60+J33*N60)-(L60+M60+N60)*F33</f>
        <v>0</v>
      </c>
    </row>
    <row r="34" spans="1:20" ht="63" customHeight="1">
      <c r="A34" s="63" t="s">
        <v>67</v>
      </c>
      <c r="B34" s="72" t="s">
        <v>68</v>
      </c>
      <c r="C34" s="57" t="s">
        <v>153</v>
      </c>
      <c r="D34" s="77" t="s">
        <v>69</v>
      </c>
      <c r="E34" s="65" t="s">
        <v>20</v>
      </c>
      <c r="F34" s="58">
        <v>1</v>
      </c>
      <c r="G34" s="58">
        <v>1</v>
      </c>
      <c r="H34" s="59"/>
      <c r="I34" s="67">
        <f t="shared" si="4"/>
        <v>1</v>
      </c>
      <c r="J34" s="59"/>
      <c r="K34" s="71">
        <v>7290</v>
      </c>
      <c r="L34" s="68">
        <f t="shared" si="5"/>
        <v>0</v>
      </c>
      <c r="M34" s="68">
        <f t="shared" si="6"/>
        <v>7290</v>
      </c>
      <c r="N34" s="68">
        <f t="shared" si="7"/>
        <v>0</v>
      </c>
      <c r="O34" s="69">
        <f>(H34*L60+I34*M60+J34*N60)-(L60+M60+N60)*F34</f>
        <v>0</v>
      </c>
    </row>
    <row r="35" spans="1:20" ht="258.75" customHeight="1">
      <c r="A35" s="63" t="s">
        <v>70</v>
      </c>
      <c r="B35" s="72" t="s">
        <v>71</v>
      </c>
      <c r="C35" s="57" t="s">
        <v>154</v>
      </c>
      <c r="D35" s="77" t="s">
        <v>72</v>
      </c>
      <c r="E35" s="65" t="s">
        <v>20</v>
      </c>
      <c r="F35" s="58">
        <v>1</v>
      </c>
      <c r="G35" s="58">
        <v>1</v>
      </c>
      <c r="H35" s="59"/>
      <c r="I35" s="67">
        <f t="shared" si="4"/>
        <v>1</v>
      </c>
      <c r="J35" s="59"/>
      <c r="K35" s="38">
        <v>102073.61</v>
      </c>
      <c r="L35" s="68">
        <f t="shared" si="5"/>
        <v>0</v>
      </c>
      <c r="M35" s="68">
        <f t="shared" si="6"/>
        <v>102073.61</v>
      </c>
      <c r="N35" s="68">
        <f t="shared" si="7"/>
        <v>0</v>
      </c>
      <c r="O35" s="69">
        <f>(H35*L60+I35*M60+J35*N60)-(L60+M60+N60)*F35</f>
        <v>0</v>
      </c>
    </row>
    <row r="36" spans="1:20" ht="215.25" customHeight="1">
      <c r="A36" s="63" t="s">
        <v>73</v>
      </c>
      <c r="B36" s="72" t="s">
        <v>74</v>
      </c>
      <c r="C36" s="78" t="s">
        <v>192</v>
      </c>
      <c r="D36" s="77" t="s">
        <v>75</v>
      </c>
      <c r="E36" s="65" t="s">
        <v>20</v>
      </c>
      <c r="F36" s="58">
        <v>3</v>
      </c>
      <c r="G36" s="58">
        <v>2</v>
      </c>
      <c r="H36" s="59"/>
      <c r="I36" s="67">
        <f t="shared" si="4"/>
        <v>3</v>
      </c>
      <c r="J36" s="59"/>
      <c r="K36" s="71">
        <v>12490</v>
      </c>
      <c r="L36" s="68">
        <f t="shared" si="5"/>
        <v>0</v>
      </c>
      <c r="M36" s="68">
        <f t="shared" si="6"/>
        <v>37470</v>
      </c>
      <c r="N36" s="68">
        <f t="shared" si="7"/>
        <v>0</v>
      </c>
      <c r="O36" s="69">
        <f>(H36*L60+I36*M60+J36*N60)-(L60+M60+N60)*F36</f>
        <v>0</v>
      </c>
    </row>
    <row r="37" spans="1:20" ht="125.25" customHeight="1">
      <c r="A37" s="63" t="s">
        <v>76</v>
      </c>
      <c r="B37" s="72" t="s">
        <v>77</v>
      </c>
      <c r="C37" s="57" t="s">
        <v>78</v>
      </c>
      <c r="D37" s="44" t="s">
        <v>172</v>
      </c>
      <c r="E37" s="65" t="s">
        <v>20</v>
      </c>
      <c r="F37" s="58">
        <v>1</v>
      </c>
      <c r="G37" s="58">
        <v>1</v>
      </c>
      <c r="H37" s="59"/>
      <c r="I37" s="67">
        <v>1</v>
      </c>
      <c r="J37" s="59"/>
      <c r="K37" s="79">
        <v>22275</v>
      </c>
      <c r="L37" s="68">
        <f t="shared" si="5"/>
        <v>0</v>
      </c>
      <c r="M37" s="68">
        <v>22275</v>
      </c>
      <c r="N37" s="68">
        <f t="shared" si="7"/>
        <v>0</v>
      </c>
      <c r="O37" s="69">
        <f>(H37*L60+I37*M60+J37*N60)-(L60+M60+N60)*F37</f>
        <v>0</v>
      </c>
    </row>
    <row r="38" spans="1:20" ht="112.5" customHeight="1">
      <c r="A38" s="63" t="s">
        <v>79</v>
      </c>
      <c r="B38" s="72" t="s">
        <v>80</v>
      </c>
      <c r="C38" s="57" t="s">
        <v>81</v>
      </c>
      <c r="D38" s="37" t="s">
        <v>173</v>
      </c>
      <c r="E38" s="65" t="s">
        <v>20</v>
      </c>
      <c r="F38" s="58">
        <v>3</v>
      </c>
      <c r="G38" s="58">
        <v>2</v>
      </c>
      <c r="H38" s="59"/>
      <c r="I38" s="67">
        <f t="shared" si="4"/>
        <v>3</v>
      </c>
      <c r="J38" s="59"/>
      <c r="K38" s="38">
        <v>14500</v>
      </c>
      <c r="L38" s="68">
        <f t="shared" si="5"/>
        <v>0</v>
      </c>
      <c r="M38" s="68">
        <f>I38*K38</f>
        <v>43500</v>
      </c>
      <c r="N38" s="68">
        <f t="shared" si="7"/>
        <v>0</v>
      </c>
      <c r="O38" s="69">
        <f>(H38*L60+I38*M60+J38*N60)-(L60+M60+N60)*F38</f>
        <v>0</v>
      </c>
    </row>
    <row r="39" spans="1:20" ht="27" customHeight="1">
      <c r="A39" s="45" t="s">
        <v>82</v>
      </c>
      <c r="B39" s="52" t="s">
        <v>83</v>
      </c>
      <c r="C39" s="57"/>
      <c r="D39" s="77"/>
      <c r="E39" s="65"/>
      <c r="F39" s="66"/>
      <c r="G39" s="66"/>
      <c r="H39" s="67"/>
      <c r="I39" s="67"/>
      <c r="J39" s="67"/>
      <c r="K39" s="71"/>
      <c r="L39" s="68"/>
      <c r="M39" s="68"/>
      <c r="N39" s="68"/>
      <c r="O39" s="69"/>
    </row>
    <row r="40" spans="1:20" ht="53.25" customHeight="1">
      <c r="A40" s="63" t="s">
        <v>84</v>
      </c>
      <c r="B40" s="72" t="s">
        <v>85</v>
      </c>
      <c r="C40" s="57" t="s">
        <v>139</v>
      </c>
      <c r="D40" s="44" t="s">
        <v>186</v>
      </c>
      <c r="E40" s="65" t="s">
        <v>64</v>
      </c>
      <c r="F40" s="66">
        <v>3</v>
      </c>
      <c r="G40" s="66">
        <v>2</v>
      </c>
      <c r="H40" s="67"/>
      <c r="I40" s="67">
        <f>F40</f>
        <v>3</v>
      </c>
      <c r="J40" s="67"/>
      <c r="K40" s="42">
        <v>3175.07</v>
      </c>
      <c r="L40" s="68">
        <f>H40*K40</f>
        <v>0</v>
      </c>
      <c r="M40" s="68">
        <f>I40*K40</f>
        <v>9525.2100000000009</v>
      </c>
      <c r="N40" s="68">
        <f>J40*K40</f>
        <v>0</v>
      </c>
      <c r="O40" s="69">
        <f>(H40*L60+I40*M60+J40*N60)-(L60+M60+N60)*F40</f>
        <v>0</v>
      </c>
    </row>
    <row r="41" spans="1:20" ht="15" customHeight="1">
      <c r="A41" s="45" t="s">
        <v>86</v>
      </c>
      <c r="B41" s="52" t="s">
        <v>87</v>
      </c>
      <c r="C41" s="57"/>
      <c r="D41" s="77"/>
      <c r="E41" s="65"/>
      <c r="F41" s="66"/>
      <c r="G41" s="66"/>
      <c r="H41" s="67"/>
      <c r="I41" s="67"/>
      <c r="J41" s="67"/>
      <c r="K41" s="71"/>
      <c r="L41" s="68"/>
      <c r="M41" s="68"/>
      <c r="N41" s="68"/>
      <c r="O41" s="69"/>
    </row>
    <row r="42" spans="1:20" ht="44.25" customHeight="1">
      <c r="A42" s="63" t="s">
        <v>88</v>
      </c>
      <c r="B42" s="72" t="s">
        <v>89</v>
      </c>
      <c r="C42" s="57" t="s">
        <v>193</v>
      </c>
      <c r="D42" s="37" t="s">
        <v>174</v>
      </c>
      <c r="E42" s="65" t="s">
        <v>20</v>
      </c>
      <c r="F42" s="66">
        <v>1</v>
      </c>
      <c r="G42" s="66">
        <v>1</v>
      </c>
      <c r="H42" s="67"/>
      <c r="I42" s="67">
        <f>F42</f>
        <v>1</v>
      </c>
      <c r="J42" s="67"/>
      <c r="K42" s="38">
        <v>28345</v>
      </c>
      <c r="L42" s="68">
        <f>H42*K42</f>
        <v>0</v>
      </c>
      <c r="M42" s="68">
        <f>I42*K42</f>
        <v>28345</v>
      </c>
      <c r="N42" s="68">
        <f>J42*K42</f>
        <v>0</v>
      </c>
      <c r="O42" s="69">
        <f>(H42*L60+I42*M60+J42*N60)-(L60+M60+N60)*F42</f>
        <v>0</v>
      </c>
    </row>
    <row r="43" spans="1:20" s="14" customFormat="1" ht="31.5" customHeight="1">
      <c r="A43" s="63" t="s">
        <v>90</v>
      </c>
      <c r="B43" s="72" t="s">
        <v>91</v>
      </c>
      <c r="C43" s="73" t="s">
        <v>92</v>
      </c>
      <c r="D43" s="77" t="s">
        <v>145</v>
      </c>
      <c r="E43" s="80" t="s">
        <v>20</v>
      </c>
      <c r="F43" s="81">
        <v>2</v>
      </c>
      <c r="G43" s="81">
        <v>1</v>
      </c>
      <c r="H43" s="82"/>
      <c r="I43" s="82">
        <f>F43</f>
        <v>2</v>
      </c>
      <c r="J43" s="82"/>
      <c r="K43" s="71">
        <v>930</v>
      </c>
      <c r="L43" s="83">
        <f>H43*K43</f>
        <v>0</v>
      </c>
      <c r="M43" s="83">
        <f>I43*K43</f>
        <v>1860</v>
      </c>
      <c r="N43" s="83">
        <f>J43*K43</f>
        <v>0</v>
      </c>
      <c r="O43" s="84">
        <f>(H43*L60+I43*M60+J43*N60)-(L60+M60+N60)*F43</f>
        <v>0</v>
      </c>
      <c r="P43" s="114"/>
      <c r="Q43" s="27"/>
      <c r="R43" s="27"/>
      <c r="S43" s="27"/>
      <c r="T43" s="27"/>
    </row>
    <row r="44" spans="1:20" ht="30" customHeight="1">
      <c r="A44" s="63" t="s">
        <v>93</v>
      </c>
      <c r="B44" s="72" t="s">
        <v>94</v>
      </c>
      <c r="C44" s="57" t="s">
        <v>155</v>
      </c>
      <c r="D44" s="37" t="s">
        <v>175</v>
      </c>
      <c r="E44" s="65" t="s">
        <v>20</v>
      </c>
      <c r="F44" s="66">
        <v>1</v>
      </c>
      <c r="G44" s="66">
        <v>1</v>
      </c>
      <c r="H44" s="67"/>
      <c r="I44" s="67">
        <f>F44</f>
        <v>1</v>
      </c>
      <c r="J44" s="67"/>
      <c r="K44" s="38">
        <v>1539.06</v>
      </c>
      <c r="L44" s="68">
        <f>H44*K44</f>
        <v>0</v>
      </c>
      <c r="M44" s="68">
        <f>I44*K44</f>
        <v>1539.06</v>
      </c>
      <c r="N44" s="68">
        <f>J44*K44</f>
        <v>0</v>
      </c>
      <c r="O44" s="69">
        <f>(H44*L60+I44*M60+J44*N60)-(L60+M60+N60)*F44</f>
        <v>0</v>
      </c>
    </row>
    <row r="45" spans="1:20" ht="113.25" customHeight="1">
      <c r="A45" s="63" t="s">
        <v>95</v>
      </c>
      <c r="B45" s="72" t="s">
        <v>96</v>
      </c>
      <c r="C45" s="85" t="s">
        <v>194</v>
      </c>
      <c r="D45" s="39" t="s">
        <v>176</v>
      </c>
      <c r="E45" s="86" t="s">
        <v>20</v>
      </c>
      <c r="F45" s="87">
        <v>1</v>
      </c>
      <c r="G45" s="87">
        <v>1</v>
      </c>
      <c r="H45" s="88"/>
      <c r="I45" s="88">
        <f>F45</f>
        <v>1</v>
      </c>
      <c r="J45" s="88"/>
      <c r="K45" s="40">
        <v>1685</v>
      </c>
      <c r="L45" s="89">
        <f>H45*K45</f>
        <v>0</v>
      </c>
      <c r="M45" s="89">
        <f>I45*K45</f>
        <v>1685</v>
      </c>
      <c r="N45" s="89">
        <f>J45*K45</f>
        <v>0</v>
      </c>
      <c r="O45" s="90">
        <f>(H45*L60+I45*M60+J45*N60)-(L60+M60+N60)*F45</f>
        <v>0</v>
      </c>
    </row>
    <row r="46" spans="1:20" ht="27.75" customHeight="1">
      <c r="A46" s="45" t="s">
        <v>97</v>
      </c>
      <c r="B46" s="91" t="s">
        <v>98</v>
      </c>
      <c r="C46" s="92"/>
      <c r="D46" s="92"/>
      <c r="E46" s="93"/>
      <c r="F46" s="93"/>
      <c r="G46" s="93"/>
      <c r="H46" s="92"/>
      <c r="I46" s="92"/>
      <c r="J46" s="92"/>
      <c r="K46" s="92"/>
      <c r="L46" s="94"/>
      <c r="M46" s="94"/>
      <c r="N46" s="94"/>
      <c r="O46" s="94"/>
    </row>
    <row r="47" spans="1:20" ht="66" customHeight="1">
      <c r="A47" s="63" t="s">
        <v>99</v>
      </c>
      <c r="B47" s="72" t="s">
        <v>100</v>
      </c>
      <c r="C47" s="95" t="s">
        <v>138</v>
      </c>
      <c r="D47" s="96" t="s">
        <v>101</v>
      </c>
      <c r="E47" s="97" t="s">
        <v>64</v>
      </c>
      <c r="F47" s="98">
        <v>1</v>
      </c>
      <c r="G47" s="98">
        <v>1</v>
      </c>
      <c r="H47" s="99"/>
      <c r="I47" s="99">
        <f t="shared" ref="I47:I52" si="8">F47</f>
        <v>1</v>
      </c>
      <c r="J47" s="99"/>
      <c r="K47" s="41">
        <v>35000</v>
      </c>
      <c r="L47" s="100">
        <f t="shared" ref="L47:L52" si="9">H47*K47</f>
        <v>0</v>
      </c>
      <c r="M47" s="100">
        <f t="shared" ref="M47:M52" si="10">I47*K47</f>
        <v>35000</v>
      </c>
      <c r="N47" s="100">
        <f t="shared" ref="N47:N52" si="11">J47*K47</f>
        <v>0</v>
      </c>
      <c r="O47" s="101">
        <f>(H47*L60+I47*M60+J47*N60)-(L60+M60+N60)*F47</f>
        <v>0</v>
      </c>
    </row>
    <row r="48" spans="1:20" ht="95.25" customHeight="1">
      <c r="A48" s="63" t="s">
        <v>102</v>
      </c>
      <c r="B48" s="72" t="s">
        <v>103</v>
      </c>
      <c r="C48" s="57" t="s">
        <v>137</v>
      </c>
      <c r="D48" s="102" t="s">
        <v>104</v>
      </c>
      <c r="E48" s="65" t="s">
        <v>64</v>
      </c>
      <c r="F48" s="66">
        <v>1</v>
      </c>
      <c r="G48" s="66">
        <v>1</v>
      </c>
      <c r="H48" s="67"/>
      <c r="I48" s="67">
        <f t="shared" si="8"/>
        <v>1</v>
      </c>
      <c r="J48" s="67"/>
      <c r="K48" s="71">
        <v>29288</v>
      </c>
      <c r="L48" s="68">
        <f t="shared" si="9"/>
        <v>0</v>
      </c>
      <c r="M48" s="68">
        <f t="shared" si="10"/>
        <v>29288</v>
      </c>
      <c r="N48" s="68">
        <f t="shared" si="11"/>
        <v>0</v>
      </c>
      <c r="O48" s="69">
        <f>(H48*L60+I48*M60+J48*N60)-(L60+M60+N60)*F48</f>
        <v>0</v>
      </c>
    </row>
    <row r="49" spans="1:15" ht="66.75" customHeight="1">
      <c r="A49" s="63" t="s">
        <v>105</v>
      </c>
      <c r="B49" s="72" t="s">
        <v>106</v>
      </c>
      <c r="C49" s="57" t="s">
        <v>156</v>
      </c>
      <c r="D49" s="44" t="s">
        <v>177</v>
      </c>
      <c r="E49" s="65" t="s">
        <v>64</v>
      </c>
      <c r="F49" s="66">
        <v>1</v>
      </c>
      <c r="G49" s="66">
        <v>1</v>
      </c>
      <c r="H49" s="67"/>
      <c r="I49" s="67">
        <f t="shared" si="8"/>
        <v>1</v>
      </c>
      <c r="J49" s="67"/>
      <c r="K49" s="38">
        <v>14040</v>
      </c>
      <c r="L49" s="68">
        <f t="shared" si="9"/>
        <v>0</v>
      </c>
      <c r="M49" s="68">
        <f t="shared" si="10"/>
        <v>14040</v>
      </c>
      <c r="N49" s="68">
        <f t="shared" si="11"/>
        <v>0</v>
      </c>
      <c r="O49" s="69">
        <f>(H49*L60+I49*M60+J49*N60)-(L60+M60+N60)*F49</f>
        <v>0</v>
      </c>
    </row>
    <row r="50" spans="1:15" ht="93" customHeight="1">
      <c r="A50" s="63" t="s">
        <v>107</v>
      </c>
      <c r="B50" s="72" t="s">
        <v>108</v>
      </c>
      <c r="C50" s="73" t="s">
        <v>204</v>
      </c>
      <c r="D50" s="44" t="s">
        <v>178</v>
      </c>
      <c r="E50" s="65" t="s">
        <v>64</v>
      </c>
      <c r="F50" s="66">
        <v>1</v>
      </c>
      <c r="G50" s="66">
        <v>1</v>
      </c>
      <c r="H50" s="67"/>
      <c r="I50" s="67">
        <f t="shared" si="8"/>
        <v>1</v>
      </c>
      <c r="J50" s="67"/>
      <c r="K50" s="42">
        <v>1944</v>
      </c>
      <c r="L50" s="68">
        <f t="shared" si="9"/>
        <v>0</v>
      </c>
      <c r="M50" s="68">
        <f t="shared" si="10"/>
        <v>1944</v>
      </c>
      <c r="N50" s="68">
        <f t="shared" si="11"/>
        <v>0</v>
      </c>
      <c r="O50" s="69">
        <f>(H50*L60+I50*M60+J50*N60)-(L60+M60+N60)*F50</f>
        <v>0</v>
      </c>
    </row>
    <row r="51" spans="1:15" ht="36" customHeight="1">
      <c r="A51" s="63" t="s">
        <v>109</v>
      </c>
      <c r="B51" s="72" t="s">
        <v>110</v>
      </c>
      <c r="C51" s="73"/>
      <c r="D51" s="102" t="s">
        <v>111</v>
      </c>
      <c r="E51" s="65" t="s">
        <v>20</v>
      </c>
      <c r="F51" s="66">
        <v>1</v>
      </c>
      <c r="G51" s="66">
        <v>1</v>
      </c>
      <c r="H51" s="67"/>
      <c r="I51" s="67">
        <f t="shared" si="8"/>
        <v>1</v>
      </c>
      <c r="J51" s="67"/>
      <c r="K51" s="71">
        <v>675</v>
      </c>
      <c r="L51" s="68">
        <f t="shared" si="9"/>
        <v>0</v>
      </c>
      <c r="M51" s="68">
        <f t="shared" si="10"/>
        <v>675</v>
      </c>
      <c r="N51" s="68">
        <f t="shared" si="11"/>
        <v>0</v>
      </c>
      <c r="O51" s="69">
        <f>(H51*L60+I51*M60+J51*N60)-(L60+M60+N60)*F51</f>
        <v>0</v>
      </c>
    </row>
    <row r="52" spans="1:15" ht="128.25" customHeight="1">
      <c r="A52" s="63" t="s">
        <v>112</v>
      </c>
      <c r="B52" s="72" t="s">
        <v>113</v>
      </c>
      <c r="C52" s="73" t="s">
        <v>203</v>
      </c>
      <c r="D52" s="102" t="s">
        <v>188</v>
      </c>
      <c r="E52" s="65" t="s">
        <v>64</v>
      </c>
      <c r="F52" s="66">
        <v>1</v>
      </c>
      <c r="G52" s="66">
        <v>1</v>
      </c>
      <c r="H52" s="67"/>
      <c r="I52" s="67">
        <f t="shared" si="8"/>
        <v>1</v>
      </c>
      <c r="J52" s="67"/>
      <c r="K52" s="71">
        <v>550</v>
      </c>
      <c r="L52" s="68">
        <f t="shared" si="9"/>
        <v>0</v>
      </c>
      <c r="M52" s="68">
        <f t="shared" si="10"/>
        <v>550</v>
      </c>
      <c r="N52" s="68">
        <f t="shared" si="11"/>
        <v>0</v>
      </c>
      <c r="O52" s="69">
        <f>(H52*L60+I52*M60+J52*N60)-(L60+M60+N60)*F52</f>
        <v>0</v>
      </c>
    </row>
    <row r="53" spans="1:15" ht="15" customHeight="1">
      <c r="A53" s="45" t="s">
        <v>114</v>
      </c>
      <c r="B53" s="52" t="s">
        <v>115</v>
      </c>
      <c r="C53" s="53"/>
      <c r="D53" s="53"/>
      <c r="E53" s="48"/>
      <c r="F53" s="48"/>
      <c r="G53" s="48"/>
      <c r="H53" s="47"/>
      <c r="I53" s="67"/>
      <c r="J53" s="47"/>
      <c r="K53" s="103"/>
      <c r="L53" s="68"/>
      <c r="M53" s="68"/>
      <c r="N53" s="68"/>
      <c r="O53" s="104"/>
    </row>
    <row r="54" spans="1:15" ht="171.75" customHeight="1">
      <c r="A54" s="63" t="s">
        <v>116</v>
      </c>
      <c r="B54" s="72" t="s">
        <v>117</v>
      </c>
      <c r="C54" s="105" t="s">
        <v>183</v>
      </c>
      <c r="D54" s="37" t="s">
        <v>187</v>
      </c>
      <c r="E54" s="65" t="s">
        <v>64</v>
      </c>
      <c r="F54" s="66">
        <v>1</v>
      </c>
      <c r="G54" s="66">
        <v>1</v>
      </c>
      <c r="H54" s="67"/>
      <c r="I54" s="67">
        <f>F54</f>
        <v>1</v>
      </c>
      <c r="J54" s="67"/>
      <c r="K54" s="38">
        <v>105650</v>
      </c>
      <c r="L54" s="68">
        <f>H54*K54</f>
        <v>0</v>
      </c>
      <c r="M54" s="68">
        <f>I54*K54</f>
        <v>105650</v>
      </c>
      <c r="N54" s="68">
        <f>J54*K54</f>
        <v>0</v>
      </c>
      <c r="O54" s="69">
        <f>(H54*L60+I54*M60+J54*N60)-(L60+M60+N60)*F54</f>
        <v>0</v>
      </c>
    </row>
    <row r="55" spans="1:15" ht="26.25" customHeight="1">
      <c r="A55" s="45" t="s">
        <v>118</v>
      </c>
      <c r="B55" s="52" t="s">
        <v>119</v>
      </c>
      <c r="C55" s="53"/>
      <c r="D55" s="53"/>
      <c r="E55" s="48"/>
      <c r="F55" s="48"/>
      <c r="G55" s="48"/>
      <c r="H55" s="47"/>
      <c r="I55" s="67"/>
      <c r="J55" s="47"/>
      <c r="K55" s="103"/>
      <c r="L55" s="68"/>
      <c r="M55" s="68"/>
      <c r="N55" s="68"/>
      <c r="O55" s="104"/>
    </row>
    <row r="56" spans="1:15" ht="45">
      <c r="A56" s="63" t="s">
        <v>120</v>
      </c>
      <c r="B56" s="106" t="s">
        <v>121</v>
      </c>
      <c r="C56" s="57" t="s">
        <v>122</v>
      </c>
      <c r="D56" s="73" t="s">
        <v>161</v>
      </c>
      <c r="E56" s="58" t="s">
        <v>123</v>
      </c>
      <c r="F56" s="58"/>
      <c r="G56" s="58"/>
      <c r="H56" s="59"/>
      <c r="I56" s="67"/>
      <c r="J56" s="59"/>
      <c r="K56" s="71"/>
      <c r="L56" s="107"/>
      <c r="M56" s="107"/>
      <c r="N56" s="107"/>
      <c r="O56" s="69"/>
    </row>
    <row r="57" spans="1:15" ht="64.5" customHeight="1">
      <c r="A57" s="63" t="s">
        <v>124</v>
      </c>
      <c r="B57" s="108" t="s">
        <v>125</v>
      </c>
      <c r="C57" s="57" t="s">
        <v>126</v>
      </c>
      <c r="D57" s="73" t="s">
        <v>141</v>
      </c>
      <c r="E57" s="58" t="s">
        <v>123</v>
      </c>
      <c r="F57" s="58"/>
      <c r="G57" s="58"/>
      <c r="H57" s="59"/>
      <c r="I57" s="67"/>
      <c r="J57" s="59"/>
      <c r="K57" s="71"/>
      <c r="L57" s="107"/>
      <c r="M57" s="107"/>
      <c r="N57" s="107"/>
      <c r="O57" s="69"/>
    </row>
    <row r="58" spans="1:15" ht="41.25" customHeight="1">
      <c r="A58" s="74" t="s">
        <v>127</v>
      </c>
      <c r="B58" s="109" t="s">
        <v>150</v>
      </c>
      <c r="C58" s="53"/>
      <c r="D58" s="53"/>
      <c r="E58" s="48"/>
      <c r="F58" s="48"/>
      <c r="G58" s="48"/>
      <c r="H58" s="47"/>
      <c r="I58" s="67"/>
      <c r="J58" s="47"/>
      <c r="K58" s="103"/>
      <c r="L58" s="68"/>
      <c r="M58" s="68"/>
      <c r="N58" s="68"/>
      <c r="O58" s="104"/>
    </row>
    <row r="59" spans="1:15" ht="15" customHeight="1">
      <c r="A59" s="110"/>
      <c r="B59" s="52" t="s">
        <v>128</v>
      </c>
      <c r="C59" s="52"/>
      <c r="D59" s="52"/>
      <c r="E59" s="46"/>
      <c r="F59" s="46"/>
      <c r="G59" s="46"/>
      <c r="H59" s="46"/>
      <c r="I59" s="46"/>
      <c r="J59" s="46"/>
      <c r="K59" s="55"/>
      <c r="L59" s="55">
        <f>SUM(L13:L58)</f>
        <v>0</v>
      </c>
      <c r="M59" s="55">
        <f>SUM(M13:M58)</f>
        <v>1117057.8199999998</v>
      </c>
      <c r="N59" s="55">
        <f>SUM(N13:N58)</f>
        <v>0</v>
      </c>
      <c r="O59" s="51"/>
    </row>
    <row r="60" spans="1:15" ht="29.25" customHeight="1">
      <c r="A60" s="110"/>
      <c r="B60" s="52" t="s">
        <v>129</v>
      </c>
      <c r="C60" s="52"/>
      <c r="D60" s="52"/>
      <c r="E60" s="46"/>
      <c r="F60" s="46"/>
      <c r="G60" s="46"/>
      <c r="H60" s="46"/>
      <c r="I60" s="46"/>
      <c r="J60" s="46"/>
      <c r="K60" s="55"/>
      <c r="L60" s="54"/>
      <c r="M60" s="111">
        <v>42</v>
      </c>
      <c r="N60" s="54"/>
      <c r="O60" s="112">
        <f>SUM(L60:N60)</f>
        <v>42</v>
      </c>
    </row>
    <row r="61" spans="1:15" ht="15" customHeight="1">
      <c r="A61" s="110"/>
      <c r="B61" s="52" t="s">
        <v>130</v>
      </c>
      <c r="C61" s="52"/>
      <c r="D61" s="52"/>
      <c r="E61" s="46"/>
      <c r="F61" s="46"/>
      <c r="G61" s="46"/>
      <c r="H61" s="46"/>
      <c r="I61" s="46"/>
      <c r="J61" s="46"/>
      <c r="K61" s="55"/>
      <c r="L61" s="55">
        <f>L59*L60</f>
        <v>0</v>
      </c>
      <c r="M61" s="55">
        <f>M59*M60</f>
        <v>46916428.43999999</v>
      </c>
      <c r="N61" s="55">
        <f>N59*N60</f>
        <v>0</v>
      </c>
      <c r="O61" s="51"/>
    </row>
    <row r="62" spans="1:15" ht="15.75" customHeight="1">
      <c r="A62" s="110"/>
      <c r="B62" s="52" t="s">
        <v>131</v>
      </c>
      <c r="C62" s="52"/>
      <c r="D62" s="52"/>
      <c r="E62" s="46"/>
      <c r="F62" s="46"/>
      <c r="G62" s="46"/>
      <c r="H62" s="46"/>
      <c r="I62" s="46"/>
      <c r="J62" s="46"/>
      <c r="K62" s="55"/>
      <c r="L62" s="119">
        <f>SUM(L61+M61+N61)</f>
        <v>46916428.43999999</v>
      </c>
      <c r="M62" s="120"/>
      <c r="N62" s="121"/>
      <c r="O62" s="51"/>
    </row>
    <row r="63" spans="1:15" ht="15.75" customHeight="1">
      <c r="A63" s="15"/>
      <c r="B63" s="16"/>
      <c r="C63" s="16"/>
      <c r="D63" s="16"/>
      <c r="E63" s="16"/>
      <c r="F63" s="17"/>
      <c r="G63" s="17"/>
      <c r="H63" s="17"/>
      <c r="I63" s="17"/>
      <c r="J63" s="17"/>
      <c r="K63" s="18"/>
      <c r="L63" s="18"/>
      <c r="M63" s="18"/>
      <c r="N63" s="18"/>
      <c r="O63" s="19"/>
    </row>
    <row r="64" spans="1:15" ht="15.75" customHeight="1">
      <c r="A64" s="20" t="s">
        <v>132</v>
      </c>
      <c r="B64" s="20"/>
      <c r="C64" s="21"/>
      <c r="D64" s="21"/>
      <c r="E64" s="21"/>
      <c r="F64" s="22"/>
      <c r="G64" s="22"/>
      <c r="H64" s="22"/>
      <c r="I64" s="22"/>
      <c r="J64" s="22"/>
      <c r="K64" s="23"/>
      <c r="L64" s="23"/>
      <c r="M64" s="23"/>
      <c r="N64" s="23"/>
      <c r="O64" s="22"/>
    </row>
    <row r="65" spans="1:15" ht="15.75" customHeight="1">
      <c r="A65" s="20" t="s">
        <v>133</v>
      </c>
      <c r="B65" s="20"/>
      <c r="C65" s="21"/>
      <c r="D65" s="21"/>
      <c r="E65" s="21"/>
      <c r="F65" s="22"/>
      <c r="G65" s="22"/>
      <c r="H65" s="22"/>
      <c r="I65" s="22"/>
      <c r="J65" s="22"/>
      <c r="K65" s="23"/>
      <c r="L65" s="23"/>
      <c r="M65" s="23"/>
      <c r="N65" s="23"/>
      <c r="O65" s="22"/>
    </row>
    <row r="66" spans="1:15" ht="15.75" customHeight="1">
      <c r="A66" s="20" t="s">
        <v>134</v>
      </c>
      <c r="B66" s="20"/>
      <c r="C66" s="21"/>
      <c r="D66" s="21"/>
      <c r="E66" s="21"/>
      <c r="F66" s="22"/>
      <c r="G66" s="22"/>
      <c r="H66" s="22"/>
      <c r="I66" s="22"/>
      <c r="J66" s="22"/>
      <c r="K66" s="23"/>
      <c r="L66" s="23"/>
      <c r="M66" s="23"/>
      <c r="N66" s="23"/>
      <c r="O66" s="22"/>
    </row>
    <row r="67" spans="1:15" ht="35.2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ht="30" customHeight="1">
      <c r="A68" s="33" t="s">
        <v>135</v>
      </c>
      <c r="B68" s="34"/>
      <c r="C68" s="35"/>
      <c r="D68" s="35"/>
      <c r="E68" s="35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ht="27" customHeight="1">
      <c r="A69" s="36" t="s">
        <v>165</v>
      </c>
      <c r="B69" s="34"/>
      <c r="C69" s="35"/>
      <c r="D69" s="35"/>
      <c r="E69" s="35"/>
      <c r="F69" s="32"/>
      <c r="G69" s="32"/>
      <c r="H69" s="32"/>
      <c r="I69" s="32"/>
      <c r="J69" s="32"/>
      <c r="K69" s="32"/>
      <c r="L69" s="32"/>
      <c r="M69" s="32"/>
      <c r="N69" s="32"/>
      <c r="O69" s="31"/>
    </row>
    <row r="70" spans="1:15" ht="27.75" customHeight="1">
      <c r="A70" s="36" t="s">
        <v>166</v>
      </c>
      <c r="B70" s="34"/>
      <c r="C70" s="35"/>
      <c r="D70" s="35"/>
      <c r="E70" s="35"/>
      <c r="F70" s="24"/>
      <c r="G70" s="24"/>
      <c r="H70" s="24"/>
      <c r="I70" s="24"/>
      <c r="J70" s="24"/>
      <c r="K70" s="24"/>
      <c r="L70" s="24"/>
      <c r="M70" s="24"/>
      <c r="N70" s="24"/>
      <c r="O70" s="22"/>
    </row>
    <row r="71" spans="1:15" ht="15.75" customHeight="1">
      <c r="A71" s="25"/>
      <c r="B71" s="21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2"/>
    </row>
    <row r="72" spans="1:15" ht="15.75" customHeight="1">
      <c r="A72" s="25"/>
      <c r="B72" s="21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2"/>
    </row>
    <row r="73" spans="1:15" ht="15.75" customHeight="1">
      <c r="A73" s="26"/>
      <c r="B73" s="20"/>
      <c r="C73" s="21"/>
      <c r="D73" s="21"/>
      <c r="E73" s="21"/>
      <c r="F73" s="22"/>
      <c r="G73" s="22"/>
      <c r="H73" s="22"/>
      <c r="I73" s="22"/>
      <c r="J73" s="22"/>
      <c r="K73" s="23"/>
      <c r="L73" s="23"/>
      <c r="M73" s="23"/>
      <c r="N73" s="23"/>
      <c r="O73" s="22"/>
    </row>
    <row r="74" spans="1:15" ht="15.75" customHeight="1">
      <c r="A74" s="26"/>
      <c r="B74" s="20"/>
      <c r="C74" s="21"/>
      <c r="D74" s="21"/>
      <c r="E74" s="21"/>
      <c r="F74" s="22"/>
      <c r="G74" s="22"/>
      <c r="H74" s="22"/>
      <c r="I74" s="22"/>
      <c r="J74" s="22"/>
      <c r="K74" s="23"/>
      <c r="L74" s="23"/>
      <c r="M74" s="23"/>
      <c r="N74" s="23"/>
      <c r="O74" s="22"/>
    </row>
    <row r="75" spans="1:15" ht="15.75" customHeight="1">
      <c r="A75" s="6"/>
      <c r="B75" s="8"/>
      <c r="C75" s="2"/>
      <c r="D75" s="2"/>
      <c r="E75" s="2"/>
      <c r="F75" s="4"/>
      <c r="G75" s="4"/>
      <c r="H75" s="4"/>
      <c r="I75" s="4"/>
      <c r="J75" s="4"/>
      <c r="K75" s="7"/>
      <c r="L75" s="7"/>
      <c r="M75" s="7"/>
      <c r="N75" s="7"/>
      <c r="O75" s="4"/>
    </row>
    <row r="76" spans="1:15" ht="15.75" customHeight="1">
      <c r="A76" s="6"/>
      <c r="B76" s="8"/>
      <c r="C76" s="2"/>
      <c r="D76" s="2"/>
      <c r="E76" s="2"/>
      <c r="F76" s="4"/>
      <c r="G76" s="4"/>
      <c r="H76" s="4"/>
      <c r="I76" s="4"/>
      <c r="J76" s="4"/>
      <c r="K76" s="7"/>
      <c r="L76" s="7"/>
      <c r="M76" s="7"/>
      <c r="N76" s="7"/>
      <c r="O76" s="4"/>
    </row>
    <row r="77" spans="1:15" ht="15.75" customHeight="1">
      <c r="A77" s="6"/>
      <c r="B77" s="8"/>
      <c r="C77" s="2"/>
      <c r="D77" s="2"/>
      <c r="E77" s="2"/>
      <c r="F77" s="4"/>
      <c r="G77" s="4"/>
      <c r="H77" s="4"/>
      <c r="I77" s="4"/>
      <c r="J77" s="4"/>
      <c r="K77" s="7"/>
      <c r="L77" s="7"/>
      <c r="M77" s="7"/>
      <c r="N77" s="7"/>
      <c r="O77" s="4"/>
    </row>
    <row r="78" spans="1:15" ht="15.75" customHeight="1">
      <c r="A78" s="6"/>
      <c r="B78" s="8"/>
      <c r="C78" s="2"/>
      <c r="D78" s="2"/>
      <c r="E78" s="2"/>
      <c r="F78" s="4"/>
      <c r="G78" s="4"/>
      <c r="H78" s="4"/>
      <c r="I78" s="4"/>
      <c r="J78" s="4"/>
      <c r="K78" s="7"/>
      <c r="L78" s="7"/>
      <c r="M78" s="7"/>
      <c r="N78" s="7"/>
      <c r="O78" s="4"/>
    </row>
    <row r="79" spans="1:15" ht="15.75" customHeight="1">
      <c r="A79" s="6"/>
      <c r="B79" s="8"/>
      <c r="C79" s="2"/>
      <c r="D79" s="2"/>
      <c r="E79" s="2"/>
      <c r="F79" s="4"/>
      <c r="G79" s="4"/>
      <c r="H79" s="4"/>
      <c r="I79" s="4"/>
      <c r="J79" s="4"/>
      <c r="K79" s="7"/>
      <c r="L79" s="7"/>
      <c r="M79" s="7"/>
      <c r="N79" s="7"/>
      <c r="O79" s="4"/>
    </row>
    <row r="80" spans="1:15" ht="15.75" customHeight="1">
      <c r="A80" s="6"/>
      <c r="B80" s="8"/>
      <c r="C80" s="2"/>
      <c r="D80" s="2"/>
      <c r="E80" s="2"/>
      <c r="F80" s="4"/>
      <c r="G80" s="4"/>
      <c r="H80" s="4"/>
      <c r="I80" s="4"/>
      <c r="J80" s="4"/>
      <c r="K80" s="7"/>
      <c r="L80" s="7"/>
      <c r="M80" s="7"/>
      <c r="N80" s="7"/>
      <c r="O80" s="4"/>
    </row>
    <row r="81" spans="1:15" ht="15.75" customHeight="1">
      <c r="A81" s="6"/>
      <c r="B81" s="8"/>
      <c r="C81" s="2"/>
      <c r="D81" s="2"/>
      <c r="E81" s="2"/>
      <c r="F81" s="4"/>
      <c r="G81" s="4"/>
      <c r="H81" s="4"/>
      <c r="I81" s="4"/>
      <c r="J81" s="4"/>
      <c r="K81" s="7"/>
      <c r="L81" s="7"/>
      <c r="M81" s="7"/>
      <c r="N81" s="7"/>
      <c r="O81" s="4"/>
    </row>
    <row r="82" spans="1:15" ht="15.75" customHeight="1">
      <c r="A82" s="6"/>
      <c r="B82" s="8"/>
      <c r="C82" s="2"/>
      <c r="D82" s="2"/>
      <c r="E82" s="2"/>
      <c r="F82" s="4"/>
      <c r="G82" s="4"/>
      <c r="H82" s="4"/>
      <c r="I82" s="4"/>
      <c r="J82" s="4"/>
      <c r="K82" s="7"/>
      <c r="L82" s="7"/>
      <c r="M82" s="7"/>
      <c r="N82" s="7"/>
      <c r="O82" s="4"/>
    </row>
    <row r="83" spans="1:15" ht="15.75" customHeight="1">
      <c r="A83" s="9"/>
      <c r="B83" s="10"/>
      <c r="C83" s="11"/>
      <c r="D83" s="11"/>
      <c r="E83" s="11"/>
      <c r="F83" s="12"/>
      <c r="G83" s="12"/>
      <c r="H83" s="12"/>
      <c r="I83" s="12"/>
      <c r="J83" s="12"/>
      <c r="K83" s="13"/>
      <c r="L83" s="13"/>
      <c r="M83" s="13"/>
      <c r="N83" s="13"/>
      <c r="O83" s="12"/>
    </row>
    <row r="84" spans="1:15" ht="15.75" customHeight="1">
      <c r="A84" s="9"/>
      <c r="B84" s="10"/>
      <c r="C84" s="11"/>
      <c r="D84" s="11"/>
      <c r="E84" s="11"/>
      <c r="F84" s="12"/>
      <c r="G84" s="12"/>
      <c r="H84" s="12"/>
      <c r="I84" s="12"/>
      <c r="J84" s="12"/>
      <c r="K84" s="13"/>
      <c r="L84" s="13"/>
      <c r="M84" s="13"/>
      <c r="N84" s="13"/>
      <c r="O84" s="12"/>
    </row>
    <row r="85" spans="1:15" ht="15.75" customHeight="1">
      <c r="A85" s="9"/>
      <c r="B85" s="10"/>
      <c r="C85" s="11"/>
      <c r="D85" s="11"/>
      <c r="E85" s="11"/>
      <c r="F85" s="12"/>
      <c r="G85" s="12"/>
      <c r="H85" s="12"/>
      <c r="I85" s="12"/>
      <c r="J85" s="12"/>
      <c r="K85" s="13"/>
      <c r="L85" s="13"/>
      <c r="M85" s="13"/>
      <c r="N85" s="13"/>
      <c r="O85" s="12"/>
    </row>
    <row r="86" spans="1:15" ht="15.75" customHeight="1">
      <c r="A86" s="9"/>
      <c r="B86" s="10"/>
      <c r="C86" s="11"/>
      <c r="D86" s="11"/>
      <c r="E86" s="11"/>
      <c r="F86" s="12"/>
      <c r="G86" s="12"/>
      <c r="H86" s="12"/>
      <c r="I86" s="12"/>
      <c r="J86" s="12"/>
      <c r="K86" s="13"/>
      <c r="L86" s="13"/>
      <c r="M86" s="13"/>
      <c r="N86" s="13"/>
      <c r="O86" s="12"/>
    </row>
    <row r="87" spans="1:15" ht="15.75" customHeight="1">
      <c r="A87" s="9"/>
      <c r="B87" s="10"/>
      <c r="C87" s="11"/>
      <c r="D87" s="11"/>
      <c r="E87" s="11"/>
      <c r="F87" s="12"/>
      <c r="G87" s="12"/>
      <c r="H87" s="12"/>
      <c r="I87" s="12"/>
      <c r="J87" s="12"/>
      <c r="K87" s="13"/>
      <c r="L87" s="13"/>
      <c r="M87" s="13"/>
      <c r="N87" s="13"/>
      <c r="O87" s="12"/>
    </row>
    <row r="88" spans="1:15" ht="15.75" customHeight="1">
      <c r="A88" s="9"/>
      <c r="B88" s="10"/>
      <c r="C88" s="11"/>
      <c r="D88" s="11"/>
      <c r="E88" s="11"/>
      <c r="F88" s="12"/>
      <c r="G88" s="12"/>
      <c r="H88" s="12"/>
      <c r="I88" s="12"/>
      <c r="J88" s="12"/>
      <c r="K88" s="13"/>
      <c r="L88" s="13"/>
      <c r="M88" s="13"/>
      <c r="N88" s="13"/>
      <c r="O88" s="12"/>
    </row>
    <row r="89" spans="1:15" ht="15.75" customHeight="1">
      <c r="A89" s="9"/>
      <c r="B89" s="10"/>
      <c r="C89" s="11"/>
      <c r="D89" s="11"/>
      <c r="E89" s="11"/>
      <c r="F89" s="12"/>
      <c r="G89" s="12"/>
      <c r="H89" s="12"/>
      <c r="I89" s="12"/>
      <c r="J89" s="12"/>
      <c r="K89" s="13"/>
      <c r="L89" s="13"/>
      <c r="M89" s="13"/>
      <c r="N89" s="13"/>
      <c r="O89" s="12"/>
    </row>
    <row r="90" spans="1:15" ht="15.75" customHeight="1">
      <c r="A90" s="9"/>
      <c r="B90" s="10"/>
      <c r="C90" s="11"/>
      <c r="D90" s="11"/>
      <c r="E90" s="11"/>
      <c r="F90" s="12"/>
      <c r="G90" s="12"/>
      <c r="H90" s="12"/>
      <c r="I90" s="12"/>
      <c r="J90" s="12"/>
      <c r="K90" s="13"/>
      <c r="L90" s="13"/>
      <c r="M90" s="13"/>
      <c r="N90" s="13"/>
      <c r="O90" s="12"/>
    </row>
    <row r="91" spans="1:15" ht="15.75" customHeight="1">
      <c r="A91" s="9"/>
      <c r="B91" s="10"/>
      <c r="C91" s="11"/>
      <c r="D91" s="11"/>
      <c r="E91" s="11"/>
      <c r="F91" s="12"/>
      <c r="G91" s="12"/>
      <c r="H91" s="12"/>
      <c r="I91" s="12"/>
      <c r="J91" s="12"/>
      <c r="K91" s="13"/>
      <c r="L91" s="13"/>
      <c r="M91" s="13"/>
      <c r="N91" s="13"/>
      <c r="O91" s="12"/>
    </row>
    <row r="92" spans="1:15" ht="15.75" customHeight="1">
      <c r="A92" s="9"/>
      <c r="B92" s="10"/>
      <c r="C92" s="11"/>
      <c r="D92" s="11"/>
      <c r="E92" s="11"/>
      <c r="F92" s="12"/>
      <c r="G92" s="12"/>
      <c r="H92" s="12"/>
      <c r="I92" s="12"/>
      <c r="J92" s="12"/>
      <c r="K92" s="13"/>
      <c r="L92" s="13"/>
      <c r="M92" s="13"/>
      <c r="N92" s="13"/>
      <c r="O92" s="12"/>
    </row>
    <row r="93" spans="1:15" ht="15.75" customHeight="1">
      <c r="A93" s="9"/>
      <c r="B93" s="10"/>
      <c r="C93" s="11"/>
      <c r="D93" s="11"/>
      <c r="E93" s="11"/>
      <c r="F93" s="12"/>
      <c r="G93" s="12"/>
      <c r="H93" s="12"/>
      <c r="I93" s="12"/>
      <c r="J93" s="12"/>
      <c r="K93" s="13"/>
      <c r="L93" s="13"/>
      <c r="M93" s="13"/>
      <c r="N93" s="13"/>
      <c r="O93" s="12"/>
    </row>
    <row r="94" spans="1:15" ht="15.75" customHeight="1">
      <c r="A94" s="9"/>
      <c r="B94" s="10"/>
      <c r="C94" s="11"/>
      <c r="D94" s="11"/>
      <c r="E94" s="11"/>
      <c r="F94" s="12"/>
      <c r="G94" s="12"/>
      <c r="H94" s="12"/>
      <c r="I94" s="12"/>
      <c r="J94" s="12"/>
      <c r="K94" s="13"/>
      <c r="L94" s="13"/>
      <c r="M94" s="13"/>
      <c r="N94" s="13"/>
      <c r="O94" s="12"/>
    </row>
    <row r="95" spans="1:15" ht="15.75" customHeight="1">
      <c r="A95" s="9"/>
      <c r="B95" s="10"/>
      <c r="C95" s="11"/>
      <c r="D95" s="11"/>
      <c r="E95" s="11"/>
      <c r="F95" s="12"/>
      <c r="G95" s="12"/>
      <c r="H95" s="12"/>
      <c r="I95" s="12"/>
      <c r="J95" s="12"/>
      <c r="K95" s="13"/>
      <c r="L95" s="13"/>
      <c r="M95" s="13"/>
      <c r="N95" s="13"/>
      <c r="O95" s="12"/>
    </row>
  </sheetData>
  <mergeCells count="9">
    <mergeCell ref="C7:L7"/>
    <mergeCell ref="C8:L8"/>
    <mergeCell ref="L62:N62"/>
    <mergeCell ref="C6:M6"/>
    <mergeCell ref="M1:O1"/>
    <mergeCell ref="M2:O2"/>
    <mergeCell ref="M3:O3"/>
    <mergeCell ref="M4:O4"/>
    <mergeCell ref="C5:L5"/>
  </mergeCells>
  <pageMargins left="0.19685039370078741" right="0.19685039370078741" top="0.39370078740157483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Омская область 21.02.20</vt:lpstr>
    </vt:vector>
  </TitlesOfParts>
  <Company>VSELUG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Привалова Евгения</dc:creator>
  <cp:lastModifiedBy>Ушакова</cp:lastModifiedBy>
  <cp:lastPrinted>2020-02-20T10:06:44Z</cp:lastPrinted>
  <dcterms:created xsi:type="dcterms:W3CDTF">2020-01-31T13:52:31Z</dcterms:created>
  <dcterms:modified xsi:type="dcterms:W3CDTF">2020-03-03T09:35:40Z</dcterms:modified>
</cp:coreProperties>
</file>